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75" yWindow="105" windowWidth="21420" windowHeight="7845"/>
  </bookViews>
  <sheets>
    <sheet name="ResponseData" sheetId="1" r:id="rId1"/>
    <sheet name="Ranking" sheetId="7" r:id="rId2"/>
    <sheet name="SumByCategory" sheetId="14" r:id="rId3"/>
    <sheet name="BaseComp" sheetId="5" r:id="rId4"/>
    <sheet name="Sal+Bonus" sheetId="3" r:id="rId5"/>
    <sheet name="TotComp" sheetId="4" r:id="rId6"/>
    <sheet name="TotCompByType" sheetId="2" r:id="rId7"/>
    <sheet name="TotComp vs FTE" sheetId="11" r:id="rId8"/>
    <sheet name="Sal as % Exp" sheetId="13" r:id="rId9"/>
  </sheets>
  <calcPr calcId="145621"/>
</workbook>
</file>

<file path=xl/calcChain.xml><?xml version="1.0" encoding="utf-8"?>
<calcChain xmlns="http://schemas.openxmlformats.org/spreadsheetml/2006/main">
  <c r="F4" i="7" l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3" i="7"/>
  <c r="F2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C146" i="7"/>
  <c r="B144" i="7"/>
  <c r="C148" i="1"/>
  <c r="C150" i="1" s="1"/>
  <c r="H10" i="14"/>
  <c r="N147" i="1"/>
  <c r="I92" i="1" l="1"/>
  <c r="K92" i="1" s="1"/>
  <c r="H92" i="1"/>
  <c r="L92" i="1"/>
  <c r="B143" i="7" l="1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L110" i="1"/>
  <c r="L52" i="1"/>
  <c r="L35" i="1"/>
  <c r="L42" i="1"/>
  <c r="L109" i="1"/>
  <c r="L41" i="1"/>
  <c r="L70" i="1"/>
  <c r="L128" i="1"/>
  <c r="L143" i="1"/>
  <c r="L81" i="1"/>
  <c r="L17" i="1"/>
  <c r="I110" i="1"/>
  <c r="K110" i="1" s="1"/>
  <c r="I52" i="1"/>
  <c r="K52" i="1" s="1"/>
  <c r="I35" i="1"/>
  <c r="K35" i="1" s="1"/>
  <c r="I42" i="1"/>
  <c r="K42" i="1" s="1"/>
  <c r="I109" i="1"/>
  <c r="K109" i="1" s="1"/>
  <c r="I41" i="1"/>
  <c r="K41" i="1" s="1"/>
  <c r="I70" i="1"/>
  <c r="K70" i="1" s="1"/>
  <c r="I128" i="1"/>
  <c r="K128" i="1" s="1"/>
  <c r="I143" i="1"/>
  <c r="K143" i="1" s="1"/>
  <c r="I81" i="1"/>
  <c r="K81" i="1" s="1"/>
  <c r="H110" i="1"/>
  <c r="H52" i="1"/>
  <c r="H35" i="1"/>
  <c r="H42" i="1"/>
  <c r="H109" i="1"/>
  <c r="H41" i="1"/>
  <c r="H70" i="1"/>
  <c r="H128" i="1"/>
  <c r="H143" i="1"/>
  <c r="H81" i="1"/>
  <c r="L132" i="1" l="1"/>
  <c r="L116" i="1"/>
  <c r="L134" i="1"/>
  <c r="L125" i="1"/>
  <c r="L108" i="1"/>
  <c r="L107" i="1"/>
  <c r="L106" i="1"/>
  <c r="L121" i="1"/>
  <c r="L114" i="1"/>
  <c r="L118" i="1"/>
  <c r="L117" i="1"/>
  <c r="L123" i="1"/>
  <c r="L104" i="1"/>
  <c r="L131" i="1"/>
  <c r="L130" i="1"/>
  <c r="L129" i="1"/>
  <c r="L112" i="1"/>
  <c r="L115" i="1"/>
  <c r="L126" i="1"/>
  <c r="L113" i="1"/>
  <c r="L133" i="1"/>
  <c r="L127" i="1"/>
  <c r="L102" i="1"/>
  <c r="L111" i="1"/>
  <c r="L122" i="1"/>
  <c r="L120" i="1"/>
  <c r="L124" i="1"/>
  <c r="L101" i="1"/>
  <c r="L119" i="1"/>
  <c r="L7" i="1"/>
  <c r="L14" i="1"/>
  <c r="L6" i="1"/>
  <c r="L5" i="1"/>
  <c r="L16" i="1"/>
  <c r="L15" i="1"/>
  <c r="L11" i="1"/>
  <c r="L9" i="1"/>
  <c r="L10" i="1"/>
  <c r="L13" i="1"/>
  <c r="L8" i="1"/>
  <c r="L4" i="1"/>
  <c r="L12" i="1"/>
  <c r="L145" i="1"/>
  <c r="L142" i="1"/>
  <c r="L141" i="1"/>
  <c r="L146" i="1"/>
  <c r="L144" i="1"/>
  <c r="L138" i="1"/>
  <c r="L139" i="1"/>
  <c r="L135" i="1"/>
  <c r="L136" i="1"/>
  <c r="L137" i="1"/>
  <c r="L140" i="1"/>
  <c r="L31" i="1"/>
  <c r="L30" i="1"/>
  <c r="L43" i="1"/>
  <c r="L29" i="1"/>
  <c r="L39" i="1"/>
  <c r="L34" i="1"/>
  <c r="L28" i="1"/>
  <c r="L27" i="1"/>
  <c r="L36" i="1"/>
  <c r="L37" i="1"/>
  <c r="L38" i="1"/>
  <c r="L32" i="1"/>
  <c r="L33" i="1"/>
  <c r="L40" i="1"/>
  <c r="L20" i="1"/>
  <c r="L19" i="1"/>
  <c r="L23" i="1"/>
  <c r="L21" i="1"/>
  <c r="L24" i="1"/>
  <c r="L22" i="1"/>
  <c r="L26" i="1"/>
  <c r="L18" i="1"/>
  <c r="L25" i="1"/>
  <c r="L83" i="1"/>
  <c r="L85" i="1"/>
  <c r="L96" i="1"/>
  <c r="L57" i="1"/>
  <c r="L69" i="1"/>
  <c r="L65" i="1"/>
  <c r="L63" i="1"/>
  <c r="L79" i="1"/>
  <c r="L51" i="1"/>
  <c r="L90" i="1"/>
  <c r="L80" i="1"/>
  <c r="L50" i="1"/>
  <c r="L82" i="1"/>
  <c r="L49" i="1"/>
  <c r="L86" i="1"/>
  <c r="L61" i="1"/>
  <c r="L66" i="1"/>
  <c r="L76" i="1"/>
  <c r="L53" i="1"/>
  <c r="L71" i="1"/>
  <c r="L48" i="1"/>
  <c r="L88" i="1"/>
  <c r="L75" i="1"/>
  <c r="L74" i="1"/>
  <c r="L47" i="1"/>
  <c r="L59" i="1"/>
  <c r="L84" i="1"/>
  <c r="L98" i="1"/>
  <c r="L58" i="1"/>
  <c r="L89" i="1"/>
  <c r="L56" i="1"/>
  <c r="L95" i="1"/>
  <c r="L55" i="1"/>
  <c r="L60" i="1"/>
  <c r="L78" i="1"/>
  <c r="L73" i="1"/>
  <c r="L46" i="1"/>
  <c r="L91" i="1"/>
  <c r="L97" i="1"/>
  <c r="L54" i="1"/>
  <c r="L64" i="1"/>
  <c r="L100" i="1"/>
  <c r="L99" i="1"/>
  <c r="L87" i="1"/>
  <c r="L72" i="1"/>
  <c r="L94" i="1"/>
  <c r="L45" i="1"/>
  <c r="L77" i="1"/>
  <c r="L93" i="1"/>
  <c r="L68" i="1"/>
  <c r="L67" i="1"/>
  <c r="L44" i="1"/>
  <c r="L62" i="1"/>
  <c r="I17" i="1" l="1"/>
  <c r="K17" i="1" s="1"/>
  <c r="H17" i="1"/>
  <c r="I132" i="1"/>
  <c r="K132" i="1" s="1"/>
  <c r="H132" i="1"/>
  <c r="I116" i="1"/>
  <c r="K116" i="1" s="1"/>
  <c r="H116" i="1"/>
  <c r="I20" i="1"/>
  <c r="K20" i="1" s="1"/>
  <c r="H20" i="1"/>
  <c r="I7" i="1"/>
  <c r="K7" i="1" s="1"/>
  <c r="H7" i="1"/>
  <c r="I31" i="1"/>
  <c r="K31" i="1" s="1"/>
  <c r="H31" i="1"/>
  <c r="I83" i="1"/>
  <c r="K83" i="1" s="1"/>
  <c r="H83" i="1"/>
  <c r="I85" i="1"/>
  <c r="K85" i="1" s="1"/>
  <c r="H85" i="1"/>
  <c r="I96" i="1"/>
  <c r="K96" i="1" s="1"/>
  <c r="H96" i="1"/>
  <c r="I57" i="1"/>
  <c r="K57" i="1" s="1"/>
  <c r="H57" i="1"/>
  <c r="I134" i="1"/>
  <c r="K134" i="1" s="1"/>
  <c r="H134" i="1"/>
  <c r="I125" i="1"/>
  <c r="K125" i="1" s="1"/>
  <c r="H125" i="1"/>
  <c r="I108" i="1"/>
  <c r="K108" i="1" s="1"/>
  <c r="H108" i="1"/>
  <c r="I30" i="1"/>
  <c r="K30" i="1" s="1"/>
  <c r="H30" i="1"/>
  <c r="I69" i="1"/>
  <c r="K69" i="1" s="1"/>
  <c r="H69" i="1"/>
  <c r="I65" i="1"/>
  <c r="K65" i="1" s="1"/>
  <c r="H65" i="1"/>
  <c r="I43" i="1"/>
  <c r="K43" i="1" s="1"/>
  <c r="H43" i="1"/>
  <c r="I63" i="1"/>
  <c r="K63" i="1" s="1"/>
  <c r="H63" i="1"/>
  <c r="I14" i="1"/>
  <c r="K14" i="1" s="1"/>
  <c r="H14" i="1"/>
  <c r="I6" i="1"/>
  <c r="K6" i="1" s="1"/>
  <c r="H6" i="1"/>
  <c r="I107" i="1"/>
  <c r="K107" i="1" s="1"/>
  <c r="H107" i="1"/>
  <c r="I5" i="1"/>
  <c r="K5" i="1" s="1"/>
  <c r="H5" i="1"/>
  <c r="I106" i="1"/>
  <c r="K106" i="1" s="1"/>
  <c r="H106" i="1"/>
  <c r="I138" i="1"/>
  <c r="K138" i="1" s="1"/>
  <c r="H138" i="1"/>
  <c r="I79" i="1"/>
  <c r="K79" i="1" s="1"/>
  <c r="H79" i="1"/>
  <c r="I51" i="1"/>
  <c r="K51" i="1" s="1"/>
  <c r="H51" i="1"/>
  <c r="I90" i="1"/>
  <c r="K90" i="1" s="1"/>
  <c r="H90" i="1"/>
  <c r="I80" i="1"/>
  <c r="K80" i="1" s="1"/>
  <c r="H80" i="1"/>
  <c r="I50" i="1"/>
  <c r="K50" i="1" s="1"/>
  <c r="H50" i="1"/>
  <c r="I16" i="1"/>
  <c r="K16" i="1" s="1"/>
  <c r="H16" i="1"/>
  <c r="I121" i="1"/>
  <c r="K121" i="1" s="1"/>
  <c r="H121" i="1"/>
  <c r="I29" i="1"/>
  <c r="K29" i="1" s="1"/>
  <c r="H29" i="1"/>
  <c r="I82" i="1"/>
  <c r="K82" i="1" s="1"/>
  <c r="H82" i="1"/>
  <c r="I105" i="1"/>
  <c r="K105" i="1" s="1"/>
  <c r="H105" i="1"/>
  <c r="I19" i="1"/>
  <c r="K19" i="1" s="1"/>
  <c r="H19" i="1"/>
  <c r="I145" i="1"/>
  <c r="K145" i="1" s="1"/>
  <c r="H145" i="1"/>
  <c r="I142" i="1"/>
  <c r="K142" i="1" s="1"/>
  <c r="H142" i="1"/>
  <c r="I49" i="1"/>
  <c r="K49" i="1" s="1"/>
  <c r="H49" i="1"/>
  <c r="I39" i="1"/>
  <c r="K39" i="1" s="1"/>
  <c r="H39" i="1"/>
  <c r="I114" i="1"/>
  <c r="K114" i="1" s="1"/>
  <c r="H114" i="1"/>
  <c r="I86" i="1"/>
  <c r="K86" i="1" s="1"/>
  <c r="H86" i="1"/>
  <c r="I61" i="1"/>
  <c r="K61" i="1" s="1"/>
  <c r="H61" i="1"/>
  <c r="I66" i="1"/>
  <c r="K66" i="1" s="1"/>
  <c r="H66" i="1"/>
  <c r="I76" i="1"/>
  <c r="K76" i="1" s="1"/>
  <c r="H76" i="1"/>
  <c r="I118" i="1"/>
  <c r="K118" i="1" s="1"/>
  <c r="H118" i="1"/>
  <c r="I117" i="1"/>
  <c r="K117" i="1" s="1"/>
  <c r="H117" i="1"/>
  <c r="I53" i="1"/>
  <c r="K53" i="1" s="1"/>
  <c r="H53" i="1"/>
  <c r="I123" i="1"/>
  <c r="K123" i="1" s="1"/>
  <c r="H123" i="1"/>
  <c r="I71" i="1"/>
  <c r="K71" i="1" s="1"/>
  <c r="H71" i="1"/>
  <c r="I48" i="1"/>
  <c r="K48" i="1" s="1"/>
  <c r="H48" i="1"/>
  <c r="I34" i="1"/>
  <c r="K34" i="1" s="1"/>
  <c r="H34" i="1"/>
  <c r="I88" i="1"/>
  <c r="K88" i="1" s="1"/>
  <c r="H88" i="1"/>
  <c r="I139" i="1"/>
  <c r="K139" i="1" s="1"/>
  <c r="H139" i="1"/>
  <c r="I15" i="1"/>
  <c r="K15" i="1" s="1"/>
  <c r="H15" i="1"/>
  <c r="I104" i="1"/>
  <c r="K104" i="1" s="1"/>
  <c r="H104" i="1"/>
  <c r="I23" i="1"/>
  <c r="K23" i="1" s="1"/>
  <c r="H23" i="1"/>
  <c r="I75" i="1"/>
  <c r="K75" i="1" s="1"/>
  <c r="H75" i="1"/>
  <c r="I11" i="1"/>
  <c r="K11" i="1" s="1"/>
  <c r="H11" i="1"/>
  <c r="I74" i="1"/>
  <c r="K74" i="1" s="1"/>
  <c r="H74" i="1"/>
  <c r="I47" i="1"/>
  <c r="K47" i="1" s="1"/>
  <c r="H47" i="1"/>
  <c r="I103" i="1"/>
  <c r="K103" i="1" s="1"/>
  <c r="H103" i="1"/>
  <c r="I131" i="1"/>
  <c r="K131" i="1" s="1"/>
  <c r="H131" i="1"/>
  <c r="I28" i="1"/>
  <c r="K28" i="1" s="1"/>
  <c r="H28" i="1"/>
  <c r="I59" i="1"/>
  <c r="K59" i="1" s="1"/>
  <c r="H59" i="1"/>
  <c r="I130" i="1"/>
  <c r="K130" i="1" s="1"/>
  <c r="H130" i="1"/>
  <c r="I27" i="1"/>
  <c r="H27" i="1"/>
  <c r="I21" i="1"/>
  <c r="K21" i="1" s="1"/>
  <c r="H21" i="1"/>
  <c r="I84" i="1"/>
  <c r="K84" i="1" s="1"/>
  <c r="H84" i="1"/>
  <c r="I129" i="1"/>
  <c r="K129" i="1" s="1"/>
  <c r="H129" i="1"/>
  <c r="I98" i="1"/>
  <c r="K98" i="1" s="1"/>
  <c r="H98" i="1"/>
  <c r="I58" i="1"/>
  <c r="K58" i="1" s="1"/>
  <c r="H58" i="1"/>
  <c r="I36" i="1"/>
  <c r="K36" i="1" s="1"/>
  <c r="H36" i="1"/>
  <c r="I112" i="1"/>
  <c r="K112" i="1" s="1"/>
  <c r="H112" i="1"/>
  <c r="I115" i="1"/>
  <c r="K115" i="1" s="1"/>
  <c r="H115" i="1"/>
  <c r="I89" i="1"/>
  <c r="K89" i="1" s="1"/>
  <c r="H89" i="1"/>
  <c r="I126" i="1"/>
  <c r="K126" i="1" s="1"/>
  <c r="H126" i="1"/>
  <c r="I24" i="1"/>
  <c r="K24" i="1" s="1"/>
  <c r="H24" i="1"/>
  <c r="I141" i="1"/>
  <c r="H141" i="1"/>
  <c r="I56" i="1"/>
  <c r="K56" i="1" s="1"/>
  <c r="H56" i="1"/>
  <c r="I113" i="1"/>
  <c r="K113" i="1" s="1"/>
  <c r="H113" i="1"/>
  <c r="I133" i="1"/>
  <c r="K133" i="1" s="1"/>
  <c r="H133" i="1"/>
  <c r="I9" i="1"/>
  <c r="K9" i="1" s="1"/>
  <c r="H9" i="1"/>
  <c r="I22" i="1"/>
  <c r="K22" i="1" s="1"/>
  <c r="H22" i="1"/>
  <c r="I127" i="1"/>
  <c r="K127" i="1" s="1"/>
  <c r="H127" i="1"/>
  <c r="I95" i="1"/>
  <c r="K95" i="1" s="1"/>
  <c r="H95" i="1"/>
  <c r="I102" i="1"/>
  <c r="K102" i="1" s="1"/>
  <c r="H102" i="1"/>
  <c r="I55" i="1"/>
  <c r="K55" i="1" s="1"/>
  <c r="H55" i="1"/>
  <c r="I37" i="1"/>
  <c r="K37" i="1" s="1"/>
  <c r="H37" i="1"/>
  <c r="I135" i="1"/>
  <c r="H135" i="1"/>
  <c r="I60" i="1"/>
  <c r="K60" i="1" s="1"/>
  <c r="H60" i="1"/>
  <c r="I111" i="1"/>
  <c r="K111" i="1" s="1"/>
  <c r="H111" i="1"/>
  <c r="I78" i="1"/>
  <c r="K78" i="1" s="1"/>
  <c r="H78" i="1"/>
  <c r="I73" i="1"/>
  <c r="K73" i="1" s="1"/>
  <c r="H73" i="1"/>
  <c r="I46" i="1"/>
  <c r="K46" i="1" s="1"/>
  <c r="H46" i="1"/>
  <c r="I136" i="1"/>
  <c r="K136" i="1" s="1"/>
  <c r="H136" i="1"/>
  <c r="I91" i="1"/>
  <c r="K91" i="1" s="1"/>
  <c r="H91" i="1"/>
  <c r="I97" i="1"/>
  <c r="K97" i="1" s="1"/>
  <c r="H97" i="1"/>
  <c r="I137" i="1"/>
  <c r="K137" i="1" s="1"/>
  <c r="H137" i="1"/>
  <c r="I26" i="1"/>
  <c r="K26" i="1" s="1"/>
  <c r="H26" i="1"/>
  <c r="I38" i="1"/>
  <c r="K38" i="1" s="1"/>
  <c r="H38" i="1"/>
  <c r="I54" i="1"/>
  <c r="K54" i="1" s="1"/>
  <c r="H54" i="1"/>
  <c r="I32" i="1"/>
  <c r="K32" i="1" s="1"/>
  <c r="H32" i="1"/>
  <c r="I10" i="1"/>
  <c r="K10" i="1" s="1"/>
  <c r="H10" i="1"/>
  <c r="I33" i="1"/>
  <c r="K33" i="1" s="1"/>
  <c r="H33" i="1"/>
  <c r="I13" i="1"/>
  <c r="K13" i="1" s="1"/>
  <c r="H13" i="1"/>
  <c r="I64" i="1"/>
  <c r="K64" i="1" s="1"/>
  <c r="H64" i="1"/>
  <c r="I40" i="1"/>
  <c r="K40" i="1" s="1"/>
  <c r="H40" i="1"/>
  <c r="I8" i="1"/>
  <c r="K8" i="1" s="1"/>
  <c r="H8" i="1"/>
  <c r="I100" i="1"/>
  <c r="K100" i="1" s="1"/>
  <c r="H100" i="1"/>
  <c r="I122" i="1"/>
  <c r="K122" i="1" s="1"/>
  <c r="H122" i="1"/>
  <c r="I99" i="1"/>
  <c r="K99" i="1" s="1"/>
  <c r="H99" i="1"/>
  <c r="I140" i="1"/>
  <c r="K140" i="1" s="1"/>
  <c r="H140" i="1"/>
  <c r="I146" i="1"/>
  <c r="K146" i="1" s="1"/>
  <c r="H146" i="1"/>
  <c r="I87" i="1"/>
  <c r="K87" i="1" s="1"/>
  <c r="H87" i="1"/>
  <c r="I120" i="1"/>
  <c r="K120" i="1" s="1"/>
  <c r="H120" i="1"/>
  <c r="I72" i="1"/>
  <c r="K72" i="1" s="1"/>
  <c r="H72" i="1"/>
  <c r="I94" i="1"/>
  <c r="K94" i="1" s="1"/>
  <c r="H94" i="1"/>
  <c r="I45" i="1"/>
  <c r="K45" i="1" s="1"/>
  <c r="H45" i="1"/>
  <c r="I18" i="1"/>
  <c r="H18" i="1"/>
  <c r="I77" i="1"/>
  <c r="K77" i="1" s="1"/>
  <c r="H77" i="1"/>
  <c r="I4" i="1"/>
  <c r="H4" i="1"/>
  <c r="I124" i="1"/>
  <c r="K124" i="1" s="1"/>
  <c r="H124" i="1"/>
  <c r="I101" i="1"/>
  <c r="H101" i="1"/>
  <c r="I12" i="1"/>
  <c r="H12" i="1"/>
  <c r="I93" i="1"/>
  <c r="K93" i="1" s="1"/>
  <c r="H93" i="1"/>
  <c r="I119" i="1"/>
  <c r="K119" i="1" s="1"/>
  <c r="H119" i="1"/>
  <c r="I68" i="1"/>
  <c r="K68" i="1" s="1"/>
  <c r="H68" i="1"/>
  <c r="I144" i="1"/>
  <c r="K144" i="1" s="1"/>
  <c r="H144" i="1"/>
  <c r="I67" i="1"/>
  <c r="K67" i="1" s="1"/>
  <c r="H67" i="1"/>
  <c r="I44" i="1"/>
  <c r="H44" i="1"/>
  <c r="I25" i="1"/>
  <c r="K25" i="1" s="1"/>
  <c r="H25" i="1"/>
  <c r="I62" i="1"/>
  <c r="H62" i="1"/>
  <c r="K141" i="1" l="1"/>
  <c r="K135" i="1"/>
  <c r="K101" i="1"/>
  <c r="K44" i="1"/>
  <c r="K27" i="1"/>
  <c r="K18" i="1"/>
  <c r="K4" i="1"/>
  <c r="K12" i="1"/>
  <c r="K62" i="1"/>
</calcChain>
</file>

<file path=xl/sharedStrings.xml><?xml version="1.0" encoding="utf-8"?>
<sst xmlns="http://schemas.openxmlformats.org/spreadsheetml/2006/main" count="336" uniqueCount="177">
  <si>
    <t>SalarySvyID</t>
  </si>
  <si>
    <t>SessionID</t>
  </si>
  <si>
    <t>TotExp</t>
  </si>
  <si>
    <t>TotEmp</t>
  </si>
  <si>
    <t>BaseComp</t>
  </si>
  <si>
    <t>Bonus</t>
  </si>
  <si>
    <t>Benefits</t>
  </si>
  <si>
    <t>Category</t>
  </si>
  <si>
    <t>507886920</t>
  </si>
  <si>
    <t>507886923</t>
  </si>
  <si>
    <t>507886925</t>
  </si>
  <si>
    <t>569441446</t>
  </si>
  <si>
    <t>573306046</t>
  </si>
  <si>
    <t>573306052</t>
  </si>
  <si>
    <t>573306053</t>
  </si>
  <si>
    <t>573306060</t>
  </si>
  <si>
    <t>573306063</t>
  </si>
  <si>
    <t>573306067</t>
  </si>
  <si>
    <t>573306069</t>
  </si>
  <si>
    <t>573306071</t>
  </si>
  <si>
    <t>573306072</t>
  </si>
  <si>
    <t>573306078</t>
  </si>
  <si>
    <t>573306079</t>
  </si>
  <si>
    <t>573306081</t>
  </si>
  <si>
    <t>573306089</t>
  </si>
  <si>
    <t>573306090</t>
  </si>
  <si>
    <t>573306091</t>
  </si>
  <si>
    <t>573306093</t>
  </si>
  <si>
    <t>573306097</t>
  </si>
  <si>
    <t>573306101</t>
  </si>
  <si>
    <t>573306103</t>
  </si>
  <si>
    <t>573306113</t>
  </si>
  <si>
    <t>573306115</t>
  </si>
  <si>
    <t>573306121</t>
  </si>
  <si>
    <t>616682212</t>
  </si>
  <si>
    <t>616682215</t>
  </si>
  <si>
    <t>623402170</t>
  </si>
  <si>
    <t>623402188</t>
  </si>
  <si>
    <t>689165916</t>
  </si>
  <si>
    <t>798855580</t>
  </si>
  <si>
    <t>798855600</t>
  </si>
  <si>
    <t>88619440</t>
  </si>
  <si>
    <t>260200049</t>
  </si>
  <si>
    <t>260200050</t>
  </si>
  <si>
    <t>260200053</t>
  </si>
  <si>
    <t>260200054</t>
  </si>
  <si>
    <t>260200058</t>
  </si>
  <si>
    <t>260200064</t>
  </si>
  <si>
    <t>260200070</t>
  </si>
  <si>
    <t>260200081</t>
  </si>
  <si>
    <t>260200088</t>
  </si>
  <si>
    <t>260200092</t>
  </si>
  <si>
    <t>260200094</t>
  </si>
  <si>
    <t>260200107</t>
  </si>
  <si>
    <t>260200112</t>
  </si>
  <si>
    <t>399604411</t>
  </si>
  <si>
    <t>399604413</t>
  </si>
  <si>
    <t>423948924</t>
  </si>
  <si>
    <t>466976348</t>
  </si>
  <si>
    <t>575246536</t>
  </si>
  <si>
    <t>600887405</t>
  </si>
  <si>
    <t>666220403</t>
  </si>
  <si>
    <t>666220407</t>
  </si>
  <si>
    <t>666220414</t>
  </si>
  <si>
    <t>666220416</t>
  </si>
  <si>
    <t>734556421</t>
  </si>
  <si>
    <t>743988158</t>
  </si>
  <si>
    <t>743988162</t>
  </si>
  <si>
    <t>743988177</t>
  </si>
  <si>
    <t>743988183</t>
  </si>
  <si>
    <t>743988184</t>
  </si>
  <si>
    <t>743988185</t>
  </si>
  <si>
    <t>743988188</t>
  </si>
  <si>
    <t>743988190</t>
  </si>
  <si>
    <t>743988193</t>
  </si>
  <si>
    <t>743988205</t>
  </si>
  <si>
    <t>743988207</t>
  </si>
  <si>
    <t>743988211</t>
  </si>
  <si>
    <t>743988213</t>
  </si>
  <si>
    <t>743988234</t>
  </si>
  <si>
    <t>743988241</t>
  </si>
  <si>
    <t>743988250</t>
  </si>
  <si>
    <t>949747032</t>
  </si>
  <si>
    <t>949747049</t>
  </si>
  <si>
    <t>988200227</t>
  </si>
  <si>
    <t>988200234</t>
  </si>
  <si>
    <t>1024039949</t>
  </si>
  <si>
    <t>5583979</t>
  </si>
  <si>
    <t>381278338</t>
  </si>
  <si>
    <t>381278340</t>
  </si>
  <si>
    <t>749001441</t>
  </si>
  <si>
    <t>799167333</t>
  </si>
  <si>
    <t>822679012</t>
  </si>
  <si>
    <t>909587251</t>
  </si>
  <si>
    <t>909587254</t>
  </si>
  <si>
    <t>909587259</t>
  </si>
  <si>
    <t>909587275</t>
  </si>
  <si>
    <t>909587277</t>
  </si>
  <si>
    <t>909587286</t>
  </si>
  <si>
    <t>909587291</t>
  </si>
  <si>
    <t>966784866</t>
  </si>
  <si>
    <t>24820787</t>
  </si>
  <si>
    <t>24820790</t>
  </si>
  <si>
    <t>24820791</t>
  </si>
  <si>
    <t>24820792</t>
  </si>
  <si>
    <t>24820794</t>
  </si>
  <si>
    <t>24820795</t>
  </si>
  <si>
    <t>24820799</t>
  </si>
  <si>
    <t>24820801</t>
  </si>
  <si>
    <t>24820802</t>
  </si>
  <si>
    <t>24820805</t>
  </si>
  <si>
    <t>24820806</t>
  </si>
  <si>
    <t>24820811</t>
  </si>
  <si>
    <t>24820815</t>
  </si>
  <si>
    <t>24820821</t>
  </si>
  <si>
    <t>24820823</t>
  </si>
  <si>
    <t>24820826</t>
  </si>
  <si>
    <t>24820827</t>
  </si>
  <si>
    <t>24820833</t>
  </si>
  <si>
    <t>24820834</t>
  </si>
  <si>
    <t>24820837</t>
  </si>
  <si>
    <t>24820842</t>
  </si>
  <si>
    <t>24820844</t>
  </si>
  <si>
    <t>24820852</t>
  </si>
  <si>
    <t>24820855</t>
  </si>
  <si>
    <t>24820863</t>
  </si>
  <si>
    <t>24820868</t>
  </si>
  <si>
    <t>24820869</t>
  </si>
  <si>
    <t>24820874</t>
  </si>
  <si>
    <t>24820877</t>
  </si>
  <si>
    <t>24820883</t>
  </si>
  <si>
    <t>24820893</t>
  </si>
  <si>
    <t>24820900</t>
  </si>
  <si>
    <t>24820901</t>
  </si>
  <si>
    <t>24820908</t>
  </si>
  <si>
    <t>24820916</t>
  </si>
  <si>
    <t>24820924</t>
  </si>
  <si>
    <t>24820942</t>
  </si>
  <si>
    <t>471152684</t>
  </si>
  <si>
    <t>Salary + Bonus</t>
  </si>
  <si>
    <t>Total Comp</t>
  </si>
  <si>
    <t>Human Services</t>
  </si>
  <si>
    <t>Arts</t>
  </si>
  <si>
    <t>Education</t>
  </si>
  <si>
    <t>Prof Assoc</t>
  </si>
  <si>
    <t>Religious</t>
  </si>
  <si>
    <t>Advocacy</t>
  </si>
  <si>
    <t>Other</t>
  </si>
  <si>
    <t>Total Exp</t>
  </si>
  <si>
    <t>Percentile</t>
  </si>
  <si>
    <t>TotComp/TotExp</t>
  </si>
  <si>
    <t>TotExp/FTE</t>
  </si>
  <si>
    <t>Note:</t>
  </si>
  <si>
    <t>The Percentile is the percent of organizations that have less in Total Expenses and the percent that paid less in Total Compensation.</t>
  </si>
  <si>
    <t xml:space="preserve">If your Total Compensation percentile is larger than your Total Expenses percentile, then you rate higher in compensation than your organization does in size </t>
  </si>
  <si>
    <t>Rank</t>
  </si>
  <si>
    <t>The table on the left allows you to determine your percentile for both Total Expenses and Total Compensation.</t>
  </si>
  <si>
    <t>If you Total Compensation was 57,500 your percentile is 31.8%.  Your compensation was greater than 31.8% of the responding organizations.</t>
  </si>
  <si>
    <t>The amount of your compensation rated higher than your organization did in amount of total expenses.</t>
  </si>
  <si>
    <t>For example, if your Total Expenses were 300,000 your percentile is 25.8%.  Your expenses were greater than 25.8% of the responding organizations.</t>
  </si>
  <si>
    <t>542881520</t>
  </si>
  <si>
    <t>556062990</t>
  </si>
  <si>
    <t>556062994</t>
  </si>
  <si>
    <t>556063044</t>
  </si>
  <si>
    <t>556063046</t>
  </si>
  <si>
    <t>573970588</t>
  </si>
  <si>
    <t>573970589</t>
  </si>
  <si>
    <t>581876183</t>
  </si>
  <si>
    <t>581876195</t>
  </si>
  <si>
    <t>581876217</t>
  </si>
  <si>
    <t>Grand Total</t>
  </si>
  <si>
    <t>Prof/Trade Assoc</t>
  </si>
  <si>
    <t># Org</t>
  </si>
  <si>
    <t>Exp as % of Tot</t>
  </si>
  <si>
    <t>Cum % of Tot Exp</t>
  </si>
  <si>
    <t>Alabama Nonprofit Salary Survey</t>
  </si>
  <si>
    <t>Spring 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</si>
</sst>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right"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3" fontId="4" fillId="4" borderId="3" xfId="0" applyNumberFormat="1" applyFont="1" applyFill="1" applyBorder="1" applyAlignment="1" applyProtection="1">
      <alignment vertical="center" wrapText="1"/>
    </xf>
    <xf numFmtId="0" fontId="4" fillId="4" borderId="3" xfId="0" applyNumberFormat="1" applyFont="1" applyFill="1" applyBorder="1" applyAlignment="1" applyProtection="1">
      <alignment vertical="center" wrapText="1"/>
    </xf>
    <xf numFmtId="3" fontId="5" fillId="4" borderId="3" xfId="0" applyNumberFormat="1" applyFont="1" applyFill="1" applyBorder="1" applyAlignment="1" applyProtection="1">
      <alignment vertical="center" wrapText="1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2" fillId="4" borderId="3" xfId="0" applyNumberFormat="1" applyFont="1" applyFill="1" applyBorder="1" applyAlignment="1" applyProtection="1">
      <alignment vertical="center" wrapText="1"/>
    </xf>
    <xf numFmtId="3" fontId="0" fillId="0" borderId="0" xfId="0" applyNumberFormat="1"/>
    <xf numFmtId="164" fontId="1" fillId="2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3" fontId="4" fillId="0" borderId="3" xfId="0" applyNumberFormat="1" applyFont="1" applyFill="1" applyBorder="1" applyAlignment="1" applyProtection="1">
      <alignment vertical="center" wrapText="1"/>
    </xf>
    <xf numFmtId="165" fontId="0" fillId="0" borderId="0" xfId="0" applyNumberFormat="1"/>
    <xf numFmtId="0" fontId="3" fillId="3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4" fillId="4" borderId="0" xfId="0" applyNumberFormat="1" applyFont="1" applyFill="1" applyBorder="1" applyAlignment="1" applyProtection="1">
      <alignment vertical="center" wrapText="1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3" xfId="0" applyNumberFormat="1" applyBorder="1"/>
    <xf numFmtId="0" fontId="2" fillId="4" borderId="2" xfId="0" applyFont="1" applyFill="1" applyBorder="1" applyAlignment="1" applyProtection="1">
      <alignment horizontal="right" vertical="center" wrapText="1"/>
    </xf>
    <xf numFmtId="3" fontId="0" fillId="0" borderId="3" xfId="0" applyNumberFormat="1" applyBorder="1"/>
    <xf numFmtId="3" fontId="4" fillId="4" borderId="0" xfId="0" applyNumberFormat="1" applyFont="1" applyFill="1" applyBorder="1" applyAlignment="1" applyProtection="1">
      <alignment vertical="center" wrapText="1"/>
    </xf>
    <xf numFmtId="164" fontId="0" fillId="0" borderId="3" xfId="0" applyNumberFormat="1" applyBorder="1"/>
    <xf numFmtId="3" fontId="4" fillId="4" borderId="4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NumberFormat="1" applyBorder="1"/>
    <xf numFmtId="1" fontId="0" fillId="0" borderId="0" xfId="0" applyNumberFormat="1"/>
    <xf numFmtId="9" fontId="0" fillId="0" borderId="0" xfId="0" applyNumberFormat="1"/>
    <xf numFmtId="0" fontId="6" fillId="2" borderId="1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9" fontId="0" fillId="0" borderId="1" xfId="0" applyNumberFormat="1" applyBorder="1"/>
    <xf numFmtId="165" fontId="6" fillId="2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Border="1"/>
    <xf numFmtId="3" fontId="4" fillId="4" borderId="1" xfId="0" applyNumberFormat="1" applyFont="1" applyFill="1" applyBorder="1" applyAlignment="1" applyProtection="1">
      <alignment vertical="center" wrapText="1"/>
    </xf>
    <xf numFmtId="10" fontId="0" fillId="0" borderId="1" xfId="0" applyNumberFormat="1" applyBorder="1"/>
    <xf numFmtId="3" fontId="4" fillId="0" borderId="1" xfId="0" applyNumberFormat="1" applyFont="1" applyFill="1" applyBorder="1" applyAlignment="1" applyProtection="1">
      <alignment vertical="center" wrapText="1"/>
    </xf>
    <xf numFmtId="3" fontId="2" fillId="4" borderId="1" xfId="0" applyNumberFormat="1" applyFont="1" applyFill="1" applyBorder="1" applyAlignment="1" applyProtection="1">
      <alignment vertical="center" wrapText="1"/>
    </xf>
    <xf numFmtId="3" fontId="5" fillId="4" borderId="1" xfId="0" applyNumberFormat="1" applyFont="1" applyFill="1" applyBorder="1" applyAlignment="1" applyProtection="1">
      <alignment vertical="center" wrapText="1"/>
    </xf>
    <xf numFmtId="0" fontId="8" fillId="0" borderId="0" xfId="0" applyFont="1" applyAlignment="1">
      <alignment horizontal="left"/>
    </xf>
    <xf numFmtId="0" fontId="1" fillId="5" borderId="1" xfId="0" applyFont="1" applyFill="1" applyBorder="1" applyAlignment="1" applyProtection="1">
      <alignment horizontal="right" vertical="center"/>
    </xf>
    <xf numFmtId="3" fontId="1" fillId="5" borderId="1" xfId="0" applyNumberFormat="1" applyFont="1" applyFill="1" applyBorder="1" applyAlignment="1" applyProtection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right" vertical="center" wrapText="1"/>
    </xf>
    <xf numFmtId="3" fontId="4" fillId="4" borderId="5" xfId="0" applyNumberFormat="1" applyFont="1" applyFill="1" applyBorder="1" applyAlignment="1" applyProtection="1">
      <alignment vertical="center" wrapText="1"/>
    </xf>
    <xf numFmtId="0" fontId="4" fillId="4" borderId="5" xfId="0" applyNumberFormat="1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95692433905107"/>
          <c:y val="7.3560497245536621E-2"/>
          <c:w val="0.72347110782218749"/>
          <c:h val="0.8041581725361252"/>
        </c:manualLayout>
      </c:layout>
      <c:lineChart>
        <c:grouping val="standard"/>
        <c:varyColors val="0"/>
        <c:ser>
          <c:idx val="0"/>
          <c:order val="0"/>
          <c:tx>
            <c:strRef>
              <c:f>Ranking!$C$1</c:f>
              <c:strCache>
                <c:ptCount val="1"/>
                <c:pt idx="0">
                  <c:v>Total Exp</c:v>
                </c:pt>
              </c:strCache>
            </c:strRef>
          </c:tx>
          <c:cat>
            <c:numRef>
              <c:f>Ranking!$B$3:$B$134</c:f>
              <c:numCache>
                <c:formatCode>0.0%</c:formatCode>
                <c:ptCount val="132"/>
                <c:pt idx="0">
                  <c:v>7.0422535211267607E-3</c:v>
                </c:pt>
                <c:pt idx="1">
                  <c:v>1.4084507042253521E-2</c:v>
                </c:pt>
                <c:pt idx="2">
                  <c:v>2.1126760563380281E-2</c:v>
                </c:pt>
                <c:pt idx="3">
                  <c:v>2.8169014084507043E-2</c:v>
                </c:pt>
                <c:pt idx="4">
                  <c:v>3.5211267605633804E-2</c:v>
                </c:pt>
                <c:pt idx="5">
                  <c:v>4.2253521126760563E-2</c:v>
                </c:pt>
                <c:pt idx="6">
                  <c:v>4.9295774647887321E-2</c:v>
                </c:pt>
                <c:pt idx="7">
                  <c:v>5.6338028169014086E-2</c:v>
                </c:pt>
                <c:pt idx="8">
                  <c:v>6.3380281690140844E-2</c:v>
                </c:pt>
                <c:pt idx="9">
                  <c:v>7.0422535211267609E-2</c:v>
                </c:pt>
                <c:pt idx="10">
                  <c:v>7.746478873239436E-2</c:v>
                </c:pt>
                <c:pt idx="11">
                  <c:v>8.4507042253521125E-2</c:v>
                </c:pt>
                <c:pt idx="12">
                  <c:v>9.154929577464789E-2</c:v>
                </c:pt>
                <c:pt idx="13">
                  <c:v>9.8591549295774641E-2</c:v>
                </c:pt>
                <c:pt idx="14">
                  <c:v>0.10563380281690141</c:v>
                </c:pt>
                <c:pt idx="15">
                  <c:v>0.11267605633802817</c:v>
                </c:pt>
                <c:pt idx="16">
                  <c:v>0.11971830985915492</c:v>
                </c:pt>
                <c:pt idx="17">
                  <c:v>0.12676056338028169</c:v>
                </c:pt>
                <c:pt idx="18">
                  <c:v>0.13380281690140844</c:v>
                </c:pt>
                <c:pt idx="19">
                  <c:v>0.14084507042253522</c:v>
                </c:pt>
                <c:pt idx="20">
                  <c:v>0.14788732394366197</c:v>
                </c:pt>
                <c:pt idx="21">
                  <c:v>0.15492957746478872</c:v>
                </c:pt>
                <c:pt idx="22">
                  <c:v>0.1619718309859155</c:v>
                </c:pt>
                <c:pt idx="23">
                  <c:v>0.16901408450704225</c:v>
                </c:pt>
                <c:pt idx="24">
                  <c:v>0.176056338028169</c:v>
                </c:pt>
                <c:pt idx="25">
                  <c:v>0.18309859154929578</c:v>
                </c:pt>
                <c:pt idx="26">
                  <c:v>0.19014084507042253</c:v>
                </c:pt>
                <c:pt idx="27">
                  <c:v>0.19718309859154928</c:v>
                </c:pt>
                <c:pt idx="28">
                  <c:v>0.20422535211267606</c:v>
                </c:pt>
                <c:pt idx="29">
                  <c:v>0.21126760563380281</c:v>
                </c:pt>
                <c:pt idx="30">
                  <c:v>0.21830985915492956</c:v>
                </c:pt>
                <c:pt idx="31">
                  <c:v>0.22535211267605634</c:v>
                </c:pt>
                <c:pt idx="32">
                  <c:v>0.23239436619718309</c:v>
                </c:pt>
                <c:pt idx="33">
                  <c:v>0.23943661971830985</c:v>
                </c:pt>
                <c:pt idx="34">
                  <c:v>0.24647887323943662</c:v>
                </c:pt>
                <c:pt idx="35">
                  <c:v>0.25352112676056338</c:v>
                </c:pt>
                <c:pt idx="36">
                  <c:v>0.26056338028169013</c:v>
                </c:pt>
                <c:pt idx="37">
                  <c:v>0.26760563380281688</c:v>
                </c:pt>
                <c:pt idx="38">
                  <c:v>0.27464788732394368</c:v>
                </c:pt>
                <c:pt idx="39">
                  <c:v>0.28169014084507044</c:v>
                </c:pt>
                <c:pt idx="40">
                  <c:v>0.28873239436619719</c:v>
                </c:pt>
                <c:pt idx="41">
                  <c:v>0.29577464788732394</c:v>
                </c:pt>
                <c:pt idx="42">
                  <c:v>0.30281690140845069</c:v>
                </c:pt>
                <c:pt idx="43">
                  <c:v>0.30985915492957744</c:v>
                </c:pt>
                <c:pt idx="44">
                  <c:v>0.31690140845070425</c:v>
                </c:pt>
                <c:pt idx="45">
                  <c:v>0.323943661971831</c:v>
                </c:pt>
                <c:pt idx="46">
                  <c:v>0.33098591549295775</c:v>
                </c:pt>
                <c:pt idx="47">
                  <c:v>0.3380281690140845</c:v>
                </c:pt>
                <c:pt idx="48">
                  <c:v>0.34507042253521125</c:v>
                </c:pt>
                <c:pt idx="49">
                  <c:v>0.352112676056338</c:v>
                </c:pt>
                <c:pt idx="50">
                  <c:v>0.35915492957746481</c:v>
                </c:pt>
                <c:pt idx="51">
                  <c:v>0.36619718309859156</c:v>
                </c:pt>
                <c:pt idx="52">
                  <c:v>0.37323943661971831</c:v>
                </c:pt>
                <c:pt idx="53">
                  <c:v>0.38028169014084506</c:v>
                </c:pt>
                <c:pt idx="54">
                  <c:v>0.38732394366197181</c:v>
                </c:pt>
                <c:pt idx="55">
                  <c:v>0.39436619718309857</c:v>
                </c:pt>
                <c:pt idx="56">
                  <c:v>0.40140845070422537</c:v>
                </c:pt>
                <c:pt idx="57">
                  <c:v>0.40845070422535212</c:v>
                </c:pt>
                <c:pt idx="58">
                  <c:v>0.41549295774647887</c:v>
                </c:pt>
                <c:pt idx="59">
                  <c:v>0.42253521126760563</c:v>
                </c:pt>
                <c:pt idx="60">
                  <c:v>0.42957746478873238</c:v>
                </c:pt>
                <c:pt idx="61">
                  <c:v>0.43661971830985913</c:v>
                </c:pt>
                <c:pt idx="62">
                  <c:v>0.44366197183098594</c:v>
                </c:pt>
                <c:pt idx="63">
                  <c:v>0.45070422535211269</c:v>
                </c:pt>
                <c:pt idx="64">
                  <c:v>0.45774647887323944</c:v>
                </c:pt>
                <c:pt idx="65">
                  <c:v>0.46478873239436619</c:v>
                </c:pt>
                <c:pt idx="66">
                  <c:v>0.47183098591549294</c:v>
                </c:pt>
                <c:pt idx="67">
                  <c:v>0.47887323943661969</c:v>
                </c:pt>
                <c:pt idx="68">
                  <c:v>0.4859154929577465</c:v>
                </c:pt>
                <c:pt idx="69">
                  <c:v>0.49295774647887325</c:v>
                </c:pt>
                <c:pt idx="70">
                  <c:v>0.5</c:v>
                </c:pt>
                <c:pt idx="71">
                  <c:v>0.50704225352112675</c:v>
                </c:pt>
                <c:pt idx="72">
                  <c:v>0.5140845070422535</c:v>
                </c:pt>
                <c:pt idx="73">
                  <c:v>0.52112676056338025</c:v>
                </c:pt>
                <c:pt idx="74">
                  <c:v>0.528169014084507</c:v>
                </c:pt>
                <c:pt idx="75">
                  <c:v>0.53521126760563376</c:v>
                </c:pt>
                <c:pt idx="76">
                  <c:v>0.54225352112676062</c:v>
                </c:pt>
                <c:pt idx="77">
                  <c:v>0.54929577464788737</c:v>
                </c:pt>
                <c:pt idx="78">
                  <c:v>0.55633802816901412</c:v>
                </c:pt>
                <c:pt idx="79">
                  <c:v>0.56338028169014087</c:v>
                </c:pt>
                <c:pt idx="80">
                  <c:v>0.57042253521126762</c:v>
                </c:pt>
                <c:pt idx="81">
                  <c:v>0.57746478873239437</c:v>
                </c:pt>
                <c:pt idx="82">
                  <c:v>0.58450704225352113</c:v>
                </c:pt>
                <c:pt idx="83">
                  <c:v>0.59154929577464788</c:v>
                </c:pt>
                <c:pt idx="84">
                  <c:v>0.59859154929577463</c:v>
                </c:pt>
                <c:pt idx="85">
                  <c:v>0.60563380281690138</c:v>
                </c:pt>
                <c:pt idx="86">
                  <c:v>0.61267605633802813</c:v>
                </c:pt>
                <c:pt idx="87">
                  <c:v>0.61971830985915488</c:v>
                </c:pt>
                <c:pt idx="88">
                  <c:v>0.62676056338028174</c:v>
                </c:pt>
                <c:pt idx="89">
                  <c:v>0.63380281690140849</c:v>
                </c:pt>
                <c:pt idx="90">
                  <c:v>0.64084507042253525</c:v>
                </c:pt>
                <c:pt idx="91">
                  <c:v>0.647887323943662</c:v>
                </c:pt>
                <c:pt idx="92">
                  <c:v>0.65492957746478875</c:v>
                </c:pt>
                <c:pt idx="93">
                  <c:v>0.6619718309859155</c:v>
                </c:pt>
                <c:pt idx="94">
                  <c:v>0.66901408450704225</c:v>
                </c:pt>
                <c:pt idx="95">
                  <c:v>0.676056338028169</c:v>
                </c:pt>
                <c:pt idx="96">
                  <c:v>0.68309859154929575</c:v>
                </c:pt>
                <c:pt idx="97">
                  <c:v>0.6901408450704225</c:v>
                </c:pt>
                <c:pt idx="98">
                  <c:v>0.69718309859154926</c:v>
                </c:pt>
                <c:pt idx="99">
                  <c:v>0.70422535211267601</c:v>
                </c:pt>
                <c:pt idx="100">
                  <c:v>0.71126760563380287</c:v>
                </c:pt>
                <c:pt idx="101">
                  <c:v>0.71830985915492962</c:v>
                </c:pt>
                <c:pt idx="102">
                  <c:v>0.72535211267605637</c:v>
                </c:pt>
                <c:pt idx="103">
                  <c:v>0.73239436619718312</c:v>
                </c:pt>
                <c:pt idx="104">
                  <c:v>0.73943661971830987</c:v>
                </c:pt>
                <c:pt idx="105">
                  <c:v>0.74647887323943662</c:v>
                </c:pt>
                <c:pt idx="106">
                  <c:v>0.75352112676056338</c:v>
                </c:pt>
                <c:pt idx="107">
                  <c:v>0.76056338028169013</c:v>
                </c:pt>
                <c:pt idx="108">
                  <c:v>0.76760563380281688</c:v>
                </c:pt>
                <c:pt idx="109">
                  <c:v>0.77464788732394363</c:v>
                </c:pt>
                <c:pt idx="110">
                  <c:v>0.78169014084507038</c:v>
                </c:pt>
                <c:pt idx="111">
                  <c:v>0.78873239436619713</c:v>
                </c:pt>
                <c:pt idx="112">
                  <c:v>0.79577464788732399</c:v>
                </c:pt>
                <c:pt idx="113">
                  <c:v>0.80281690140845074</c:v>
                </c:pt>
                <c:pt idx="114">
                  <c:v>0.8098591549295775</c:v>
                </c:pt>
                <c:pt idx="115">
                  <c:v>0.81690140845070425</c:v>
                </c:pt>
                <c:pt idx="116">
                  <c:v>0.823943661971831</c:v>
                </c:pt>
                <c:pt idx="117">
                  <c:v>0.83098591549295775</c:v>
                </c:pt>
                <c:pt idx="118">
                  <c:v>0.8380281690140845</c:v>
                </c:pt>
                <c:pt idx="119">
                  <c:v>0.84507042253521125</c:v>
                </c:pt>
                <c:pt idx="120">
                  <c:v>0.852112676056338</c:v>
                </c:pt>
                <c:pt idx="121">
                  <c:v>0.85915492957746475</c:v>
                </c:pt>
                <c:pt idx="122">
                  <c:v>0.86619718309859151</c:v>
                </c:pt>
                <c:pt idx="123">
                  <c:v>0.87323943661971826</c:v>
                </c:pt>
                <c:pt idx="124">
                  <c:v>0.88028169014084512</c:v>
                </c:pt>
                <c:pt idx="125">
                  <c:v>0.88732394366197187</c:v>
                </c:pt>
                <c:pt idx="126">
                  <c:v>0.89436619718309862</c:v>
                </c:pt>
                <c:pt idx="127">
                  <c:v>0.90140845070422537</c:v>
                </c:pt>
                <c:pt idx="128">
                  <c:v>0.90845070422535212</c:v>
                </c:pt>
                <c:pt idx="129">
                  <c:v>0.91549295774647887</c:v>
                </c:pt>
                <c:pt idx="130">
                  <c:v>0.92253521126760563</c:v>
                </c:pt>
                <c:pt idx="131">
                  <c:v>0.92957746478873238</c:v>
                </c:pt>
              </c:numCache>
            </c:numRef>
          </c:cat>
          <c:val>
            <c:numRef>
              <c:f>Ranking!$C$2:$C$133</c:f>
              <c:numCache>
                <c:formatCode>#,##0</c:formatCode>
                <c:ptCount val="132"/>
                <c:pt idx="0">
                  <c:v>50000</c:v>
                </c:pt>
                <c:pt idx="1">
                  <c:v>72000</c:v>
                </c:pt>
                <c:pt idx="2">
                  <c:v>75000</c:v>
                </c:pt>
                <c:pt idx="3">
                  <c:v>80000</c:v>
                </c:pt>
                <c:pt idx="4">
                  <c:v>80000</c:v>
                </c:pt>
                <c:pt idx="5">
                  <c:v>81000</c:v>
                </c:pt>
                <c:pt idx="6">
                  <c:v>105000</c:v>
                </c:pt>
                <c:pt idx="7">
                  <c:v>108111</c:v>
                </c:pt>
                <c:pt idx="8">
                  <c:v>120000</c:v>
                </c:pt>
                <c:pt idx="9">
                  <c:v>125000</c:v>
                </c:pt>
                <c:pt idx="10">
                  <c:v>129486</c:v>
                </c:pt>
                <c:pt idx="11">
                  <c:v>134200</c:v>
                </c:pt>
                <c:pt idx="12">
                  <c:v>140500</c:v>
                </c:pt>
                <c:pt idx="13">
                  <c:v>150000</c:v>
                </c:pt>
                <c:pt idx="14">
                  <c:v>150000</c:v>
                </c:pt>
                <c:pt idx="15">
                  <c:v>150000</c:v>
                </c:pt>
                <c:pt idx="16">
                  <c:v>150000</c:v>
                </c:pt>
                <c:pt idx="17">
                  <c:v>156000</c:v>
                </c:pt>
                <c:pt idx="18">
                  <c:v>157000</c:v>
                </c:pt>
                <c:pt idx="19">
                  <c:v>175000</c:v>
                </c:pt>
                <c:pt idx="20">
                  <c:v>185000</c:v>
                </c:pt>
                <c:pt idx="21">
                  <c:v>187600</c:v>
                </c:pt>
                <c:pt idx="22">
                  <c:v>194394</c:v>
                </c:pt>
                <c:pt idx="23">
                  <c:v>194500</c:v>
                </c:pt>
                <c:pt idx="24">
                  <c:v>200000</c:v>
                </c:pt>
                <c:pt idx="25">
                  <c:v>220000</c:v>
                </c:pt>
                <c:pt idx="26">
                  <c:v>221000</c:v>
                </c:pt>
                <c:pt idx="27">
                  <c:v>240000</c:v>
                </c:pt>
                <c:pt idx="28">
                  <c:v>250000</c:v>
                </c:pt>
                <c:pt idx="29">
                  <c:v>250000</c:v>
                </c:pt>
                <c:pt idx="30">
                  <c:v>260000</c:v>
                </c:pt>
                <c:pt idx="31">
                  <c:v>280000</c:v>
                </c:pt>
                <c:pt idx="32">
                  <c:v>282863</c:v>
                </c:pt>
                <c:pt idx="33">
                  <c:v>289000</c:v>
                </c:pt>
                <c:pt idx="34">
                  <c:v>290000</c:v>
                </c:pt>
                <c:pt idx="35">
                  <c:v>293337</c:v>
                </c:pt>
                <c:pt idx="36">
                  <c:v>300000</c:v>
                </c:pt>
                <c:pt idx="37">
                  <c:v>301325</c:v>
                </c:pt>
                <c:pt idx="38">
                  <c:v>302063</c:v>
                </c:pt>
                <c:pt idx="39">
                  <c:v>308352</c:v>
                </c:pt>
                <c:pt idx="40">
                  <c:v>310000</c:v>
                </c:pt>
                <c:pt idx="41">
                  <c:v>321000</c:v>
                </c:pt>
                <c:pt idx="42">
                  <c:v>324475</c:v>
                </c:pt>
                <c:pt idx="43">
                  <c:v>342000</c:v>
                </c:pt>
                <c:pt idx="44">
                  <c:v>345000</c:v>
                </c:pt>
                <c:pt idx="45">
                  <c:v>345000</c:v>
                </c:pt>
                <c:pt idx="46">
                  <c:v>350000</c:v>
                </c:pt>
                <c:pt idx="47">
                  <c:v>356000</c:v>
                </c:pt>
                <c:pt idx="48">
                  <c:v>370000</c:v>
                </c:pt>
                <c:pt idx="49">
                  <c:v>380000</c:v>
                </c:pt>
                <c:pt idx="50">
                  <c:v>381762</c:v>
                </c:pt>
                <c:pt idx="51">
                  <c:v>382629</c:v>
                </c:pt>
                <c:pt idx="52">
                  <c:v>393140</c:v>
                </c:pt>
                <c:pt idx="53">
                  <c:v>435000</c:v>
                </c:pt>
                <c:pt idx="54">
                  <c:v>440000</c:v>
                </c:pt>
                <c:pt idx="55">
                  <c:v>440000</c:v>
                </c:pt>
                <c:pt idx="56">
                  <c:v>445000</c:v>
                </c:pt>
                <c:pt idx="57">
                  <c:v>450000</c:v>
                </c:pt>
                <c:pt idx="58">
                  <c:v>450000</c:v>
                </c:pt>
                <c:pt idx="59">
                  <c:v>475000</c:v>
                </c:pt>
                <c:pt idx="60">
                  <c:v>480000</c:v>
                </c:pt>
                <c:pt idx="61">
                  <c:v>498000</c:v>
                </c:pt>
                <c:pt idx="62">
                  <c:v>498000</c:v>
                </c:pt>
                <c:pt idx="63">
                  <c:v>500000</c:v>
                </c:pt>
                <c:pt idx="64">
                  <c:v>514384</c:v>
                </c:pt>
                <c:pt idx="65">
                  <c:v>526000</c:v>
                </c:pt>
                <c:pt idx="66">
                  <c:v>540000</c:v>
                </c:pt>
                <c:pt idx="67">
                  <c:v>550000</c:v>
                </c:pt>
                <c:pt idx="68">
                  <c:v>582000</c:v>
                </c:pt>
                <c:pt idx="69">
                  <c:v>600000</c:v>
                </c:pt>
                <c:pt idx="70">
                  <c:v>611500</c:v>
                </c:pt>
                <c:pt idx="71">
                  <c:v>632488</c:v>
                </c:pt>
                <c:pt idx="72">
                  <c:v>633041</c:v>
                </c:pt>
                <c:pt idx="73">
                  <c:v>650000</c:v>
                </c:pt>
                <c:pt idx="74">
                  <c:v>650000</c:v>
                </c:pt>
                <c:pt idx="75">
                  <c:v>694072</c:v>
                </c:pt>
                <c:pt idx="76">
                  <c:v>700000</c:v>
                </c:pt>
                <c:pt idx="77">
                  <c:v>740794</c:v>
                </c:pt>
                <c:pt idx="78">
                  <c:v>750000</c:v>
                </c:pt>
                <c:pt idx="79">
                  <c:v>782000</c:v>
                </c:pt>
                <c:pt idx="80">
                  <c:v>785000</c:v>
                </c:pt>
                <c:pt idx="81">
                  <c:v>900000</c:v>
                </c:pt>
                <c:pt idx="82">
                  <c:v>900000</c:v>
                </c:pt>
                <c:pt idx="83">
                  <c:v>900000</c:v>
                </c:pt>
                <c:pt idx="84">
                  <c:v>919527</c:v>
                </c:pt>
                <c:pt idx="85">
                  <c:v>997000</c:v>
                </c:pt>
                <c:pt idx="86">
                  <c:v>1037502</c:v>
                </c:pt>
                <c:pt idx="87">
                  <c:v>1040091.01</c:v>
                </c:pt>
                <c:pt idx="88">
                  <c:v>1070390</c:v>
                </c:pt>
                <c:pt idx="89">
                  <c:v>1076000</c:v>
                </c:pt>
                <c:pt idx="90">
                  <c:v>1108900</c:v>
                </c:pt>
                <c:pt idx="91">
                  <c:v>1167387</c:v>
                </c:pt>
                <c:pt idx="92">
                  <c:v>1200000</c:v>
                </c:pt>
                <c:pt idx="93">
                  <c:v>1200000</c:v>
                </c:pt>
                <c:pt idx="94">
                  <c:v>1200000</c:v>
                </c:pt>
                <c:pt idx="95">
                  <c:v>1200000</c:v>
                </c:pt>
                <c:pt idx="96">
                  <c:v>1208500</c:v>
                </c:pt>
                <c:pt idx="97">
                  <c:v>1219000</c:v>
                </c:pt>
                <c:pt idx="98">
                  <c:v>1280000</c:v>
                </c:pt>
                <c:pt idx="99">
                  <c:v>1300000</c:v>
                </c:pt>
                <c:pt idx="100">
                  <c:v>1300000</c:v>
                </c:pt>
                <c:pt idx="101">
                  <c:v>1300000</c:v>
                </c:pt>
                <c:pt idx="102">
                  <c:v>1320490</c:v>
                </c:pt>
                <c:pt idx="103">
                  <c:v>1349000</c:v>
                </c:pt>
                <c:pt idx="104">
                  <c:v>1400000</c:v>
                </c:pt>
                <c:pt idx="105">
                  <c:v>1400000</c:v>
                </c:pt>
                <c:pt idx="106">
                  <c:v>1461000</c:v>
                </c:pt>
                <c:pt idx="107">
                  <c:v>1497591</c:v>
                </c:pt>
                <c:pt idx="108">
                  <c:v>1500000</c:v>
                </c:pt>
                <c:pt idx="109">
                  <c:v>1500000</c:v>
                </c:pt>
                <c:pt idx="110">
                  <c:v>1500000</c:v>
                </c:pt>
                <c:pt idx="111">
                  <c:v>1500000</c:v>
                </c:pt>
                <c:pt idx="112">
                  <c:v>1550000</c:v>
                </c:pt>
                <c:pt idx="113">
                  <c:v>1584711</c:v>
                </c:pt>
                <c:pt idx="114">
                  <c:v>1600000</c:v>
                </c:pt>
                <c:pt idx="115">
                  <c:v>1639959</c:v>
                </c:pt>
                <c:pt idx="116">
                  <c:v>1700000</c:v>
                </c:pt>
                <c:pt idx="117">
                  <c:v>2000000</c:v>
                </c:pt>
                <c:pt idx="118">
                  <c:v>2000000</c:v>
                </c:pt>
                <c:pt idx="119">
                  <c:v>2015084</c:v>
                </c:pt>
                <c:pt idx="120">
                  <c:v>2015260</c:v>
                </c:pt>
                <c:pt idx="121">
                  <c:v>2200000</c:v>
                </c:pt>
                <c:pt idx="122">
                  <c:v>2300000</c:v>
                </c:pt>
                <c:pt idx="123">
                  <c:v>2300000</c:v>
                </c:pt>
                <c:pt idx="124">
                  <c:v>2964597</c:v>
                </c:pt>
                <c:pt idx="125">
                  <c:v>3000000</c:v>
                </c:pt>
                <c:pt idx="126">
                  <c:v>3000000</c:v>
                </c:pt>
                <c:pt idx="127">
                  <c:v>3500000</c:v>
                </c:pt>
                <c:pt idx="128">
                  <c:v>4300000</c:v>
                </c:pt>
                <c:pt idx="129">
                  <c:v>4944536</c:v>
                </c:pt>
                <c:pt idx="130">
                  <c:v>5000000</c:v>
                </c:pt>
                <c:pt idx="131">
                  <c:v>5700000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09408"/>
        <c:axId val="127823872"/>
      </c:lineChart>
      <c:lineChart>
        <c:grouping val="standard"/>
        <c:varyColors val="0"/>
        <c:ser>
          <c:idx val="1"/>
          <c:order val="1"/>
          <c:tx>
            <c:strRef>
              <c:f>Ranking!$D$1</c:f>
              <c:strCache>
                <c:ptCount val="1"/>
                <c:pt idx="0">
                  <c:v>Total Comp</c:v>
                </c:pt>
              </c:strCache>
            </c:strRef>
          </c:tx>
          <c:val>
            <c:numRef>
              <c:f>Ranking!$D$2:$D$133</c:f>
              <c:numCache>
                <c:formatCode>#,##0</c:formatCode>
                <c:ptCount val="132"/>
                <c:pt idx="0">
                  <c:v>15000</c:v>
                </c:pt>
                <c:pt idx="1">
                  <c:v>18000</c:v>
                </c:pt>
                <c:pt idx="2">
                  <c:v>21000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30420</c:v>
                </c:pt>
                <c:pt idx="7">
                  <c:v>31200</c:v>
                </c:pt>
                <c:pt idx="8">
                  <c:v>32167</c:v>
                </c:pt>
                <c:pt idx="9">
                  <c:v>34000</c:v>
                </c:pt>
                <c:pt idx="10">
                  <c:v>36600</c:v>
                </c:pt>
                <c:pt idx="11">
                  <c:v>37000</c:v>
                </c:pt>
                <c:pt idx="12">
                  <c:v>37080</c:v>
                </c:pt>
                <c:pt idx="13">
                  <c:v>37440</c:v>
                </c:pt>
                <c:pt idx="14">
                  <c:v>38000</c:v>
                </c:pt>
                <c:pt idx="15">
                  <c:v>38128</c:v>
                </c:pt>
                <c:pt idx="16">
                  <c:v>39400</c:v>
                </c:pt>
                <c:pt idx="17">
                  <c:v>39400</c:v>
                </c:pt>
                <c:pt idx="18">
                  <c:v>41600</c:v>
                </c:pt>
                <c:pt idx="19">
                  <c:v>45000</c:v>
                </c:pt>
                <c:pt idx="20">
                  <c:v>45000</c:v>
                </c:pt>
                <c:pt idx="21">
                  <c:v>46000</c:v>
                </c:pt>
                <c:pt idx="22">
                  <c:v>46202</c:v>
                </c:pt>
                <c:pt idx="23">
                  <c:v>46700</c:v>
                </c:pt>
                <c:pt idx="24">
                  <c:v>46900</c:v>
                </c:pt>
                <c:pt idx="25">
                  <c:v>47000</c:v>
                </c:pt>
                <c:pt idx="26">
                  <c:v>47200</c:v>
                </c:pt>
                <c:pt idx="27">
                  <c:v>48000</c:v>
                </c:pt>
                <c:pt idx="28">
                  <c:v>48700</c:v>
                </c:pt>
                <c:pt idx="29">
                  <c:v>49100</c:v>
                </c:pt>
                <c:pt idx="30">
                  <c:v>49979</c:v>
                </c:pt>
                <c:pt idx="31">
                  <c:v>50000</c:v>
                </c:pt>
                <c:pt idx="32">
                  <c:v>50000</c:v>
                </c:pt>
                <c:pt idx="33">
                  <c:v>50000</c:v>
                </c:pt>
                <c:pt idx="34">
                  <c:v>51500</c:v>
                </c:pt>
                <c:pt idx="35">
                  <c:v>53250</c:v>
                </c:pt>
                <c:pt idx="36">
                  <c:v>54300</c:v>
                </c:pt>
                <c:pt idx="37">
                  <c:v>54500</c:v>
                </c:pt>
                <c:pt idx="38">
                  <c:v>55000</c:v>
                </c:pt>
                <c:pt idx="39">
                  <c:v>56533</c:v>
                </c:pt>
                <c:pt idx="40">
                  <c:v>56670</c:v>
                </c:pt>
                <c:pt idx="41">
                  <c:v>57200</c:v>
                </c:pt>
                <c:pt idx="42">
                  <c:v>57210.05</c:v>
                </c:pt>
                <c:pt idx="43">
                  <c:v>57500</c:v>
                </c:pt>
                <c:pt idx="44">
                  <c:v>58440</c:v>
                </c:pt>
                <c:pt idx="45">
                  <c:v>60000</c:v>
                </c:pt>
                <c:pt idx="46">
                  <c:v>60000</c:v>
                </c:pt>
                <c:pt idx="47">
                  <c:v>60000</c:v>
                </c:pt>
                <c:pt idx="48">
                  <c:v>60340</c:v>
                </c:pt>
                <c:pt idx="49">
                  <c:v>60618</c:v>
                </c:pt>
                <c:pt idx="50">
                  <c:v>61000</c:v>
                </c:pt>
                <c:pt idx="51">
                  <c:v>61980</c:v>
                </c:pt>
                <c:pt idx="52">
                  <c:v>62160</c:v>
                </c:pt>
                <c:pt idx="53">
                  <c:v>63500</c:v>
                </c:pt>
                <c:pt idx="54">
                  <c:v>63500</c:v>
                </c:pt>
                <c:pt idx="55">
                  <c:v>64000</c:v>
                </c:pt>
                <c:pt idx="56">
                  <c:v>65000</c:v>
                </c:pt>
                <c:pt idx="57">
                  <c:v>65000</c:v>
                </c:pt>
                <c:pt idx="58">
                  <c:v>65000</c:v>
                </c:pt>
                <c:pt idx="59">
                  <c:v>65500</c:v>
                </c:pt>
                <c:pt idx="60">
                  <c:v>67000</c:v>
                </c:pt>
                <c:pt idx="61">
                  <c:v>67200</c:v>
                </c:pt>
                <c:pt idx="62">
                  <c:v>67975</c:v>
                </c:pt>
                <c:pt idx="63">
                  <c:v>68490</c:v>
                </c:pt>
                <c:pt idx="64">
                  <c:v>68700</c:v>
                </c:pt>
                <c:pt idx="65">
                  <c:v>69000</c:v>
                </c:pt>
                <c:pt idx="66">
                  <c:v>70000</c:v>
                </c:pt>
                <c:pt idx="67">
                  <c:v>70000</c:v>
                </c:pt>
                <c:pt idx="68">
                  <c:v>71410</c:v>
                </c:pt>
                <c:pt idx="69">
                  <c:v>71500</c:v>
                </c:pt>
                <c:pt idx="70">
                  <c:v>72000</c:v>
                </c:pt>
                <c:pt idx="71">
                  <c:v>72000</c:v>
                </c:pt>
                <c:pt idx="72">
                  <c:v>74244</c:v>
                </c:pt>
                <c:pt idx="73">
                  <c:v>75900</c:v>
                </c:pt>
                <c:pt idx="74">
                  <c:v>76000</c:v>
                </c:pt>
                <c:pt idx="75">
                  <c:v>76480</c:v>
                </c:pt>
                <c:pt idx="76">
                  <c:v>76660</c:v>
                </c:pt>
                <c:pt idx="77">
                  <c:v>77280</c:v>
                </c:pt>
                <c:pt idx="78">
                  <c:v>77660</c:v>
                </c:pt>
                <c:pt idx="79">
                  <c:v>78500</c:v>
                </c:pt>
                <c:pt idx="80">
                  <c:v>79130</c:v>
                </c:pt>
                <c:pt idx="81">
                  <c:v>79245</c:v>
                </c:pt>
                <c:pt idx="82">
                  <c:v>79400</c:v>
                </c:pt>
                <c:pt idx="83">
                  <c:v>80000</c:v>
                </c:pt>
                <c:pt idx="84">
                  <c:v>82000</c:v>
                </c:pt>
                <c:pt idx="85">
                  <c:v>82400</c:v>
                </c:pt>
                <c:pt idx="86">
                  <c:v>83444</c:v>
                </c:pt>
                <c:pt idx="87">
                  <c:v>84150</c:v>
                </c:pt>
                <c:pt idx="88">
                  <c:v>85000</c:v>
                </c:pt>
                <c:pt idx="89">
                  <c:v>86500</c:v>
                </c:pt>
                <c:pt idx="90">
                  <c:v>87000</c:v>
                </c:pt>
                <c:pt idx="91">
                  <c:v>87000</c:v>
                </c:pt>
                <c:pt idx="92">
                  <c:v>87500</c:v>
                </c:pt>
                <c:pt idx="93">
                  <c:v>88000</c:v>
                </c:pt>
                <c:pt idx="94">
                  <c:v>88300</c:v>
                </c:pt>
                <c:pt idx="95">
                  <c:v>88950</c:v>
                </c:pt>
                <c:pt idx="96">
                  <c:v>90200</c:v>
                </c:pt>
                <c:pt idx="97">
                  <c:v>91200</c:v>
                </c:pt>
                <c:pt idx="98">
                  <c:v>92000</c:v>
                </c:pt>
                <c:pt idx="99">
                  <c:v>92500</c:v>
                </c:pt>
                <c:pt idx="100">
                  <c:v>93000</c:v>
                </c:pt>
                <c:pt idx="101">
                  <c:v>94420</c:v>
                </c:pt>
                <c:pt idx="102">
                  <c:v>97000</c:v>
                </c:pt>
                <c:pt idx="103">
                  <c:v>97822</c:v>
                </c:pt>
                <c:pt idx="104">
                  <c:v>97880</c:v>
                </c:pt>
                <c:pt idx="105">
                  <c:v>99000</c:v>
                </c:pt>
                <c:pt idx="106">
                  <c:v>100000</c:v>
                </c:pt>
                <c:pt idx="107">
                  <c:v>100800</c:v>
                </c:pt>
                <c:pt idx="108">
                  <c:v>101000</c:v>
                </c:pt>
                <c:pt idx="109">
                  <c:v>101500</c:v>
                </c:pt>
                <c:pt idx="110">
                  <c:v>102000</c:v>
                </c:pt>
                <c:pt idx="111">
                  <c:v>103500</c:v>
                </c:pt>
                <c:pt idx="112">
                  <c:v>107359</c:v>
                </c:pt>
                <c:pt idx="113">
                  <c:v>108000</c:v>
                </c:pt>
                <c:pt idx="114">
                  <c:v>108000</c:v>
                </c:pt>
                <c:pt idx="115">
                  <c:v>109000</c:v>
                </c:pt>
                <c:pt idx="116">
                  <c:v>109000</c:v>
                </c:pt>
                <c:pt idx="117">
                  <c:v>109200</c:v>
                </c:pt>
                <c:pt idx="118">
                  <c:v>109216</c:v>
                </c:pt>
                <c:pt idx="119">
                  <c:v>111380</c:v>
                </c:pt>
                <c:pt idx="120">
                  <c:v>114000</c:v>
                </c:pt>
                <c:pt idx="121">
                  <c:v>117000</c:v>
                </c:pt>
                <c:pt idx="122">
                  <c:v>118000</c:v>
                </c:pt>
                <c:pt idx="123">
                  <c:v>120000</c:v>
                </c:pt>
                <c:pt idx="124">
                  <c:v>123075</c:v>
                </c:pt>
                <c:pt idx="125">
                  <c:v>132000</c:v>
                </c:pt>
                <c:pt idx="126">
                  <c:v>136500</c:v>
                </c:pt>
                <c:pt idx="127">
                  <c:v>137280</c:v>
                </c:pt>
                <c:pt idx="128">
                  <c:v>137654</c:v>
                </c:pt>
                <c:pt idx="129">
                  <c:v>141850</c:v>
                </c:pt>
                <c:pt idx="130">
                  <c:v>145000</c:v>
                </c:pt>
                <c:pt idx="131">
                  <c:v>147000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832064"/>
        <c:axId val="127825792"/>
      </c:lineChart>
      <c:catAx>
        <c:axId val="127809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Percentile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1278238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8238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Expenses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7809408"/>
        <c:crossesAt val="1"/>
        <c:crossBetween val="between"/>
      </c:valAx>
      <c:valAx>
        <c:axId val="1278257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Compensation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7832064"/>
        <c:crosses val="max"/>
        <c:crossBetween val="between"/>
      </c:valAx>
      <c:catAx>
        <c:axId val="127832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278257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635060362576831"/>
          <c:y val="8.5947889855641557E-2"/>
          <c:w val="0.10798338169714002"/>
          <c:h val="0.1150861919922304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Distribution by</a:t>
            </a:r>
            <a:r>
              <a:rPr lang="en-US" baseline="0"/>
              <a:t> Total Expenses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yVal>
            <c:numRef>
              <c:f>Ranking!$F$2:$F$144</c:f>
              <c:numCache>
                <c:formatCode>0.00%</c:formatCode>
                <c:ptCount val="143"/>
                <c:pt idx="0">
                  <c:v>2.0147788541248783E-4</c:v>
                </c:pt>
                <c:pt idx="1">
                  <c:v>4.9160604040647028E-4</c:v>
                </c:pt>
                <c:pt idx="2">
                  <c:v>7.9382286852520208E-4</c:v>
                </c:pt>
                <c:pt idx="3">
                  <c:v>1.1161874851851827E-3</c:v>
                </c:pt>
                <c:pt idx="4">
                  <c:v>1.4385521018451632E-3</c:v>
                </c:pt>
                <c:pt idx="5">
                  <c:v>1.7649462762133936E-3</c:v>
                </c:pt>
                <c:pt idx="6">
                  <c:v>2.1880498355796182E-3</c:v>
                </c:pt>
                <c:pt idx="7">
                  <c:v>2.6236893489762075E-3</c:v>
                </c:pt>
                <c:pt idx="8">
                  <c:v>3.1072362739661781E-3</c:v>
                </c:pt>
                <c:pt idx="9">
                  <c:v>3.6109309874973977E-3</c:v>
                </c:pt>
                <c:pt idx="10">
                  <c:v>4.1327022969078258E-3</c:v>
                </c:pt>
                <c:pt idx="11">
                  <c:v>4.6734689413549428E-3</c:v>
                </c:pt>
                <c:pt idx="12">
                  <c:v>5.2396217993640332E-3</c:v>
                </c:pt>
                <c:pt idx="13">
                  <c:v>5.8440554556014965E-3</c:v>
                </c:pt>
                <c:pt idx="14">
                  <c:v>6.4484891118389599E-3</c:v>
                </c:pt>
                <c:pt idx="15">
                  <c:v>7.0529227680764233E-3</c:v>
                </c:pt>
                <c:pt idx="16">
                  <c:v>7.6573564243138867E-3</c:v>
                </c:pt>
                <c:pt idx="17">
                  <c:v>8.2859674268008481E-3</c:v>
                </c:pt>
                <c:pt idx="18">
                  <c:v>8.9186079869960598E-3</c:v>
                </c:pt>
                <c:pt idx="19">
                  <c:v>9.6237805859397674E-3</c:v>
                </c:pt>
                <c:pt idx="20">
                  <c:v>1.0369248761965972E-2</c:v>
                </c:pt>
                <c:pt idx="21">
                  <c:v>1.1125193788033626E-2</c:v>
                </c:pt>
                <c:pt idx="22">
                  <c:v>1.190851562917113E-2</c:v>
                </c:pt>
                <c:pt idx="23">
                  <c:v>1.2692264603425707E-2</c:v>
                </c:pt>
                <c:pt idx="24">
                  <c:v>1.3498176145075659E-2</c:v>
                </c:pt>
                <c:pt idx="25">
                  <c:v>1.4384678840890605E-2</c:v>
                </c:pt>
                <c:pt idx="26">
                  <c:v>1.5275211094413802E-2</c:v>
                </c:pt>
                <c:pt idx="27">
                  <c:v>1.6242304944393743E-2</c:v>
                </c:pt>
                <c:pt idx="28">
                  <c:v>1.7249694371456181E-2</c:v>
                </c:pt>
                <c:pt idx="29">
                  <c:v>1.825708379851862E-2</c:v>
                </c:pt>
                <c:pt idx="30">
                  <c:v>1.9304768802663557E-2</c:v>
                </c:pt>
                <c:pt idx="31">
                  <c:v>2.0433044960973489E-2</c:v>
                </c:pt>
                <c:pt idx="32">
                  <c:v>2.157285774300214E-2</c:v>
                </c:pt>
                <c:pt idx="33">
                  <c:v>2.2737399920686321E-2</c:v>
                </c:pt>
                <c:pt idx="34">
                  <c:v>2.3905971656078752E-2</c:v>
                </c:pt>
                <c:pt idx="35">
                  <c:v>2.508799002554361E-2</c:v>
                </c:pt>
                <c:pt idx="36">
                  <c:v>2.6296857338018537E-2</c:v>
                </c:pt>
                <c:pt idx="37">
                  <c:v>2.7511063814456893E-2</c:v>
                </c:pt>
                <c:pt idx="38">
                  <c:v>2.8728244104483939E-2</c:v>
                </c:pt>
                <c:pt idx="39">
                  <c:v>2.9970766282938169E-2</c:v>
                </c:pt>
                <c:pt idx="40">
                  <c:v>3.1219929172495595E-2</c:v>
                </c:pt>
                <c:pt idx="41">
                  <c:v>3.2513417196843766E-2</c:v>
                </c:pt>
                <c:pt idx="42">
                  <c:v>3.3820907934228109E-2</c:v>
                </c:pt>
                <c:pt idx="43">
                  <c:v>3.5199016670449529E-2</c:v>
                </c:pt>
                <c:pt idx="44">
                  <c:v>3.6589214079795693E-2</c:v>
                </c:pt>
                <c:pt idx="45">
                  <c:v>3.7979411489141857E-2</c:v>
                </c:pt>
                <c:pt idx="46">
                  <c:v>3.9389756687029272E-2</c:v>
                </c:pt>
                <c:pt idx="47">
                  <c:v>4.0824279231166188E-2</c:v>
                </c:pt>
                <c:pt idx="48">
                  <c:v>4.2315215583218602E-2</c:v>
                </c:pt>
                <c:pt idx="49">
                  <c:v>4.3846447512353511E-2</c:v>
                </c:pt>
                <c:pt idx="50">
                  <c:v>4.5384779522170356E-2</c:v>
                </c:pt>
                <c:pt idx="51">
                  <c:v>4.6926605158520249E-2</c:v>
                </c:pt>
                <c:pt idx="52">
                  <c:v>4.8510785475941558E-2</c:v>
                </c:pt>
                <c:pt idx="53">
                  <c:v>5.0263643079030203E-2</c:v>
                </c:pt>
                <c:pt idx="54">
                  <c:v>5.2036648470660099E-2</c:v>
                </c:pt>
                <c:pt idx="55">
                  <c:v>5.3809653862289988E-2</c:v>
                </c:pt>
                <c:pt idx="56">
                  <c:v>5.5602807042461129E-2</c:v>
                </c:pt>
                <c:pt idx="57">
                  <c:v>5.7416108011173521E-2</c:v>
                </c:pt>
                <c:pt idx="58">
                  <c:v>5.9229408979885913E-2</c:v>
                </c:pt>
                <c:pt idx="59">
                  <c:v>6.1143448891304547E-2</c:v>
                </c:pt>
                <c:pt idx="60">
                  <c:v>6.3077636591264433E-2</c:v>
                </c:pt>
                <c:pt idx="61">
                  <c:v>6.5084356329972809E-2</c:v>
                </c:pt>
                <c:pt idx="62">
                  <c:v>6.7091076068681185E-2</c:v>
                </c:pt>
                <c:pt idx="63">
                  <c:v>6.9105854922806062E-2</c:v>
                </c:pt>
                <c:pt idx="64">
                  <c:v>7.1178594935006403E-2</c:v>
                </c:pt>
                <c:pt idx="65">
                  <c:v>7.3298142289545773E-2</c:v>
                </c:pt>
                <c:pt idx="66">
                  <c:v>7.5474103452000646E-2</c:v>
                </c:pt>
                <c:pt idx="67">
                  <c:v>7.7690360191538008E-2</c:v>
                </c:pt>
                <c:pt idx="68">
                  <c:v>8.0035562777739364E-2</c:v>
                </c:pt>
                <c:pt idx="69">
                  <c:v>8.2453297402689224E-2</c:v>
                </c:pt>
                <c:pt idx="70">
                  <c:v>8.4917371941283945E-2</c:v>
                </c:pt>
                <c:pt idx="71">
                  <c:v>8.7466018837059414E-2</c:v>
                </c:pt>
                <c:pt idx="72">
                  <c:v>9.0016894078247547E-2</c:v>
                </c:pt>
                <c:pt idx="73">
                  <c:v>9.2636106588609893E-2</c:v>
                </c:pt>
                <c:pt idx="74">
                  <c:v>9.5255319098972238E-2</c:v>
                </c:pt>
                <c:pt idx="75">
                  <c:v>9.8052122276652567E-2</c:v>
                </c:pt>
                <c:pt idx="76">
                  <c:v>0.1008728126724274</c:v>
                </c:pt>
                <c:pt idx="77">
                  <c:v>0.10385788484535256</c:v>
                </c:pt>
                <c:pt idx="78">
                  <c:v>0.10688005312653988</c:v>
                </c:pt>
                <c:pt idx="79">
                  <c:v>0.11003116725439119</c:v>
                </c:pt>
                <c:pt idx="80">
                  <c:v>0.11319437005536724</c:v>
                </c:pt>
                <c:pt idx="81">
                  <c:v>0.11682097199279202</c:v>
                </c:pt>
                <c:pt idx="82">
                  <c:v>0.12044757393021681</c:v>
                </c:pt>
                <c:pt idx="83">
                  <c:v>0.12407417586764159</c:v>
                </c:pt>
                <c:pt idx="84">
                  <c:v>0.12777946297843537</c:v>
                </c:pt>
                <c:pt idx="85">
                  <c:v>0.13179693201356038</c:v>
                </c:pt>
                <c:pt idx="86">
                  <c:v>0.13597760619498492</c:v>
                </c:pt>
                <c:pt idx="87">
                  <c:v>0.14016871294161171</c:v>
                </c:pt>
                <c:pt idx="88">
                  <c:v>0.14448191121694517</c:v>
                </c:pt>
                <c:pt idx="89">
                  <c:v>0.14881771531102192</c:v>
                </c:pt>
                <c:pt idx="90">
                  <c:v>0.15328609185370007</c:v>
                </c:pt>
                <c:pt idx="91">
                  <c:v>0.15799014513806062</c:v>
                </c:pt>
                <c:pt idx="92">
                  <c:v>0.16282561438796034</c:v>
                </c:pt>
                <c:pt idx="93">
                  <c:v>0.16766108363786006</c:v>
                </c:pt>
                <c:pt idx="94">
                  <c:v>0.17249655288775978</c:v>
                </c:pt>
                <c:pt idx="95">
                  <c:v>0.1773320221376595</c:v>
                </c:pt>
                <c:pt idx="96">
                  <c:v>0.18220174262807934</c:v>
                </c:pt>
                <c:pt idx="97">
                  <c:v>0.18711377347443578</c:v>
                </c:pt>
                <c:pt idx="98">
                  <c:v>0.19227160734099547</c:v>
                </c:pt>
                <c:pt idx="99">
                  <c:v>0.19751003236172016</c:v>
                </c:pt>
                <c:pt idx="100">
                  <c:v>0.20274845738244485</c:v>
                </c:pt>
                <c:pt idx="101">
                  <c:v>0.20798688240316954</c:v>
                </c:pt>
                <c:pt idx="102">
                  <c:v>0.21330787306133625</c:v>
                </c:pt>
                <c:pt idx="103">
                  <c:v>0.21874374640976518</c:v>
                </c:pt>
                <c:pt idx="104">
                  <c:v>0.22438512720131484</c:v>
                </c:pt>
                <c:pt idx="105">
                  <c:v>0.2300265079928645</c:v>
                </c:pt>
                <c:pt idx="106">
                  <c:v>0.23591369180461741</c:v>
                </c:pt>
                <c:pt idx="107">
                  <c:v>0.24194832116247286</c:v>
                </c:pt>
                <c:pt idx="108">
                  <c:v>0.24799265772484749</c:v>
                </c:pt>
                <c:pt idx="109">
                  <c:v>0.25403699428722215</c:v>
                </c:pt>
                <c:pt idx="110">
                  <c:v>0.26008133084959678</c:v>
                </c:pt>
                <c:pt idx="111">
                  <c:v>0.26612566741197141</c:v>
                </c:pt>
                <c:pt idx="112">
                  <c:v>0.27237148185975851</c:v>
                </c:pt>
                <c:pt idx="113">
                  <c:v>0.27875716628515668</c:v>
                </c:pt>
                <c:pt idx="114">
                  <c:v>0.2852044586183563</c:v>
                </c:pt>
                <c:pt idx="115">
                  <c:v>0.29181276804801987</c:v>
                </c:pt>
                <c:pt idx="116">
                  <c:v>0.29866301615204444</c:v>
                </c:pt>
                <c:pt idx="117">
                  <c:v>0.30672213156854394</c:v>
                </c:pt>
                <c:pt idx="118">
                  <c:v>0.31478124698504345</c:v>
                </c:pt>
                <c:pt idx="119">
                  <c:v>0.3229011442500142</c:v>
                </c:pt>
                <c:pt idx="120">
                  <c:v>0.33102175071714163</c:v>
                </c:pt>
                <c:pt idx="121">
                  <c:v>0.33988677767529107</c:v>
                </c:pt>
                <c:pt idx="122">
                  <c:v>0.34915476040426552</c:v>
                </c:pt>
                <c:pt idx="123">
                  <c:v>0.35842274313323996</c:v>
                </c:pt>
                <c:pt idx="124">
                  <c:v>0.37036875782644407</c:v>
                </c:pt>
                <c:pt idx="125">
                  <c:v>0.38245743095119333</c:v>
                </c:pt>
                <c:pt idx="126">
                  <c:v>0.39454610407594259</c:v>
                </c:pt>
                <c:pt idx="127">
                  <c:v>0.40864955605481673</c:v>
                </c:pt>
                <c:pt idx="128">
                  <c:v>0.42597665420029068</c:v>
                </c:pt>
                <c:pt idx="129">
                  <c:v>0.44590094735280911</c:v>
                </c:pt>
                <c:pt idx="130">
                  <c:v>0.46604873589405788</c:v>
                </c:pt>
                <c:pt idx="131">
                  <c:v>0.48901721483108151</c:v>
                </c:pt>
                <c:pt idx="132">
                  <c:v>0.51319456108058004</c:v>
                </c:pt>
                <c:pt idx="133">
                  <c:v>0.54059555349667843</c:v>
                </c:pt>
                <c:pt idx="134">
                  <c:v>0.56807459441602781</c:v>
                </c:pt>
                <c:pt idx="135">
                  <c:v>0.60151992339450078</c:v>
                </c:pt>
                <c:pt idx="136">
                  <c:v>0.63778594276874856</c:v>
                </c:pt>
                <c:pt idx="137">
                  <c:v>0.67445491791382139</c:v>
                </c:pt>
                <c:pt idx="138">
                  <c:v>0.71878005270456868</c:v>
                </c:pt>
                <c:pt idx="139">
                  <c:v>0.77519386062006523</c:v>
                </c:pt>
                <c:pt idx="140">
                  <c:v>0.83160766853556178</c:v>
                </c:pt>
                <c:pt idx="141">
                  <c:v>0.90893199579355555</c:v>
                </c:pt>
                <c:pt idx="142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843712"/>
        <c:axId val="127854080"/>
      </c:scatterChart>
      <c:valAx>
        <c:axId val="127843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Cumulative Number</a:t>
                </a:r>
                <a:r>
                  <a:rPr lang="en-US" sz="1200" baseline="0"/>
                  <a:t> of Organizations</a:t>
                </a:r>
                <a:r>
                  <a:rPr lang="en-US" sz="1200"/>
                  <a:t> 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7854080"/>
        <c:crosses val="autoZero"/>
        <c:crossBetween val="midCat"/>
      </c:valAx>
      <c:valAx>
        <c:axId val="127854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Cumulative % of Total Expenses</a:t>
                </a:r>
              </a:p>
            </c:rich>
          </c:tx>
          <c:layout/>
          <c:overlay val="0"/>
        </c:title>
        <c:numFmt formatCode="0.00%" sourceLinked="1"/>
        <c:majorTickMark val="out"/>
        <c:minorTickMark val="none"/>
        <c:tickLblPos val="nextTo"/>
        <c:crossAx val="1278437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Comparison of Ranked Total</a:t>
            </a:r>
            <a:r>
              <a:rPr lang="en-US" baseline="0"/>
              <a:t> Expenses and Ranked Total Compensation</a:t>
            </a:r>
            <a:endParaRPr lang="en-US"/>
          </a:p>
        </c:rich>
      </c:tx>
      <c:layout>
        <c:manualLayout>
          <c:xMode val="edge"/>
          <c:yMode val="edge"/>
          <c:x val="0.17385385385385385"/>
          <c:y val="1.29954515919428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30384452694164"/>
          <c:y val="0.14834973113740899"/>
          <c:w val="0.84561779627396427"/>
          <c:h val="0.731424946150736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og"/>
            <c:forward val="2"/>
            <c:dispRSqr val="0"/>
            <c:dispEq val="0"/>
          </c:trendline>
          <c:xVal>
            <c:numRef>
              <c:f>Ranking!$C$2:$C$139</c:f>
              <c:numCache>
                <c:formatCode>#,##0</c:formatCode>
                <c:ptCount val="138"/>
                <c:pt idx="0">
                  <c:v>50000</c:v>
                </c:pt>
                <c:pt idx="1">
                  <c:v>72000</c:v>
                </c:pt>
                <c:pt idx="2">
                  <c:v>75000</c:v>
                </c:pt>
                <c:pt idx="3">
                  <c:v>80000</c:v>
                </c:pt>
                <c:pt idx="4">
                  <c:v>80000</c:v>
                </c:pt>
                <c:pt idx="5">
                  <c:v>81000</c:v>
                </c:pt>
                <c:pt idx="6">
                  <c:v>105000</c:v>
                </c:pt>
                <c:pt idx="7">
                  <c:v>108111</c:v>
                </c:pt>
                <c:pt idx="8">
                  <c:v>120000</c:v>
                </c:pt>
                <c:pt idx="9">
                  <c:v>125000</c:v>
                </c:pt>
                <c:pt idx="10">
                  <c:v>129486</c:v>
                </c:pt>
                <c:pt idx="11">
                  <c:v>134200</c:v>
                </c:pt>
                <c:pt idx="12">
                  <c:v>140500</c:v>
                </c:pt>
                <c:pt idx="13">
                  <c:v>150000</c:v>
                </c:pt>
                <c:pt idx="14">
                  <c:v>150000</c:v>
                </c:pt>
                <c:pt idx="15">
                  <c:v>150000</c:v>
                </c:pt>
                <c:pt idx="16">
                  <c:v>150000</c:v>
                </c:pt>
                <c:pt idx="17">
                  <c:v>156000</c:v>
                </c:pt>
                <c:pt idx="18">
                  <c:v>157000</c:v>
                </c:pt>
                <c:pt idx="19">
                  <c:v>175000</c:v>
                </c:pt>
                <c:pt idx="20">
                  <c:v>185000</c:v>
                </c:pt>
                <c:pt idx="21">
                  <c:v>187600</c:v>
                </c:pt>
                <c:pt idx="22">
                  <c:v>194394</c:v>
                </c:pt>
                <c:pt idx="23">
                  <c:v>194500</c:v>
                </c:pt>
                <c:pt idx="24">
                  <c:v>200000</c:v>
                </c:pt>
                <c:pt idx="25">
                  <c:v>220000</c:v>
                </c:pt>
                <c:pt idx="26">
                  <c:v>221000</c:v>
                </c:pt>
                <c:pt idx="27">
                  <c:v>240000</c:v>
                </c:pt>
                <c:pt idx="28">
                  <c:v>250000</c:v>
                </c:pt>
                <c:pt idx="29">
                  <c:v>250000</c:v>
                </c:pt>
                <c:pt idx="30">
                  <c:v>260000</c:v>
                </c:pt>
                <c:pt idx="31">
                  <c:v>280000</c:v>
                </c:pt>
                <c:pt idx="32">
                  <c:v>282863</c:v>
                </c:pt>
                <c:pt idx="33">
                  <c:v>289000</c:v>
                </c:pt>
                <c:pt idx="34">
                  <c:v>290000</c:v>
                </c:pt>
                <c:pt idx="35">
                  <c:v>293337</c:v>
                </c:pt>
                <c:pt idx="36">
                  <c:v>300000</c:v>
                </c:pt>
                <c:pt idx="37">
                  <c:v>301325</c:v>
                </c:pt>
                <c:pt idx="38">
                  <c:v>302063</c:v>
                </c:pt>
                <c:pt idx="39">
                  <c:v>308352</c:v>
                </c:pt>
                <c:pt idx="40">
                  <c:v>310000</c:v>
                </c:pt>
                <c:pt idx="41">
                  <c:v>321000</c:v>
                </c:pt>
                <c:pt idx="42">
                  <c:v>324475</c:v>
                </c:pt>
                <c:pt idx="43">
                  <c:v>342000</c:v>
                </c:pt>
                <c:pt idx="44">
                  <c:v>345000</c:v>
                </c:pt>
                <c:pt idx="45">
                  <c:v>345000</c:v>
                </c:pt>
                <c:pt idx="46">
                  <c:v>350000</c:v>
                </c:pt>
                <c:pt idx="47">
                  <c:v>356000</c:v>
                </c:pt>
                <c:pt idx="48">
                  <c:v>370000</c:v>
                </c:pt>
                <c:pt idx="49">
                  <c:v>380000</c:v>
                </c:pt>
                <c:pt idx="50">
                  <c:v>381762</c:v>
                </c:pt>
                <c:pt idx="51">
                  <c:v>382629</c:v>
                </c:pt>
                <c:pt idx="52">
                  <c:v>393140</c:v>
                </c:pt>
                <c:pt idx="53">
                  <c:v>435000</c:v>
                </c:pt>
                <c:pt idx="54">
                  <c:v>440000</c:v>
                </c:pt>
                <c:pt idx="55">
                  <c:v>440000</c:v>
                </c:pt>
                <c:pt idx="56">
                  <c:v>445000</c:v>
                </c:pt>
                <c:pt idx="57">
                  <c:v>450000</c:v>
                </c:pt>
                <c:pt idx="58">
                  <c:v>450000</c:v>
                </c:pt>
                <c:pt idx="59">
                  <c:v>475000</c:v>
                </c:pt>
                <c:pt idx="60">
                  <c:v>480000</c:v>
                </c:pt>
                <c:pt idx="61">
                  <c:v>498000</c:v>
                </c:pt>
                <c:pt idx="62">
                  <c:v>498000</c:v>
                </c:pt>
                <c:pt idx="63">
                  <c:v>500000</c:v>
                </c:pt>
                <c:pt idx="64">
                  <c:v>514384</c:v>
                </c:pt>
                <c:pt idx="65">
                  <c:v>526000</c:v>
                </c:pt>
                <c:pt idx="66">
                  <c:v>540000</c:v>
                </c:pt>
                <c:pt idx="67">
                  <c:v>550000</c:v>
                </c:pt>
                <c:pt idx="68">
                  <c:v>582000</c:v>
                </c:pt>
                <c:pt idx="69">
                  <c:v>600000</c:v>
                </c:pt>
                <c:pt idx="70">
                  <c:v>611500</c:v>
                </c:pt>
                <c:pt idx="71">
                  <c:v>632488</c:v>
                </c:pt>
                <c:pt idx="72">
                  <c:v>633041</c:v>
                </c:pt>
                <c:pt idx="73">
                  <c:v>650000</c:v>
                </c:pt>
                <c:pt idx="74">
                  <c:v>650000</c:v>
                </c:pt>
                <c:pt idx="75">
                  <c:v>694072</c:v>
                </c:pt>
                <c:pt idx="76">
                  <c:v>700000</c:v>
                </c:pt>
                <c:pt idx="77">
                  <c:v>740794</c:v>
                </c:pt>
                <c:pt idx="78">
                  <c:v>750000</c:v>
                </c:pt>
                <c:pt idx="79">
                  <c:v>782000</c:v>
                </c:pt>
                <c:pt idx="80">
                  <c:v>785000</c:v>
                </c:pt>
                <c:pt idx="81">
                  <c:v>900000</c:v>
                </c:pt>
                <c:pt idx="82">
                  <c:v>900000</c:v>
                </c:pt>
                <c:pt idx="83">
                  <c:v>900000</c:v>
                </c:pt>
                <c:pt idx="84">
                  <c:v>919527</c:v>
                </c:pt>
                <c:pt idx="85">
                  <c:v>997000</c:v>
                </c:pt>
                <c:pt idx="86">
                  <c:v>1037502</c:v>
                </c:pt>
                <c:pt idx="87">
                  <c:v>1040091.01</c:v>
                </c:pt>
                <c:pt idx="88">
                  <c:v>1070390</c:v>
                </c:pt>
                <c:pt idx="89">
                  <c:v>1076000</c:v>
                </c:pt>
                <c:pt idx="90">
                  <c:v>1108900</c:v>
                </c:pt>
                <c:pt idx="91">
                  <c:v>1167387</c:v>
                </c:pt>
                <c:pt idx="92">
                  <c:v>1200000</c:v>
                </c:pt>
                <c:pt idx="93">
                  <c:v>1200000</c:v>
                </c:pt>
                <c:pt idx="94">
                  <c:v>1200000</c:v>
                </c:pt>
                <c:pt idx="95">
                  <c:v>1200000</c:v>
                </c:pt>
                <c:pt idx="96">
                  <c:v>1208500</c:v>
                </c:pt>
                <c:pt idx="97">
                  <c:v>1219000</c:v>
                </c:pt>
                <c:pt idx="98">
                  <c:v>1280000</c:v>
                </c:pt>
                <c:pt idx="99">
                  <c:v>1300000</c:v>
                </c:pt>
                <c:pt idx="100">
                  <c:v>1300000</c:v>
                </c:pt>
                <c:pt idx="101">
                  <c:v>1300000</c:v>
                </c:pt>
                <c:pt idx="102">
                  <c:v>1320490</c:v>
                </c:pt>
                <c:pt idx="103">
                  <c:v>1349000</c:v>
                </c:pt>
                <c:pt idx="104">
                  <c:v>1400000</c:v>
                </c:pt>
                <c:pt idx="105">
                  <c:v>1400000</c:v>
                </c:pt>
                <c:pt idx="106">
                  <c:v>1461000</c:v>
                </c:pt>
                <c:pt idx="107">
                  <c:v>1497591</c:v>
                </c:pt>
                <c:pt idx="108">
                  <c:v>1500000</c:v>
                </c:pt>
                <c:pt idx="109">
                  <c:v>1500000</c:v>
                </c:pt>
                <c:pt idx="110">
                  <c:v>1500000</c:v>
                </c:pt>
                <c:pt idx="111">
                  <c:v>1500000</c:v>
                </c:pt>
                <c:pt idx="112">
                  <c:v>1550000</c:v>
                </c:pt>
                <c:pt idx="113">
                  <c:v>1584711</c:v>
                </c:pt>
                <c:pt idx="114">
                  <c:v>1600000</c:v>
                </c:pt>
                <c:pt idx="115">
                  <c:v>1639959</c:v>
                </c:pt>
                <c:pt idx="116">
                  <c:v>1700000</c:v>
                </c:pt>
                <c:pt idx="117">
                  <c:v>2000000</c:v>
                </c:pt>
                <c:pt idx="118">
                  <c:v>2000000</c:v>
                </c:pt>
                <c:pt idx="119">
                  <c:v>2015084</c:v>
                </c:pt>
                <c:pt idx="120">
                  <c:v>2015260</c:v>
                </c:pt>
                <c:pt idx="121">
                  <c:v>2200000</c:v>
                </c:pt>
                <c:pt idx="122">
                  <c:v>2300000</c:v>
                </c:pt>
                <c:pt idx="123">
                  <c:v>2300000</c:v>
                </c:pt>
                <c:pt idx="124">
                  <c:v>2964597</c:v>
                </c:pt>
                <c:pt idx="125">
                  <c:v>3000000</c:v>
                </c:pt>
                <c:pt idx="126">
                  <c:v>3000000</c:v>
                </c:pt>
                <c:pt idx="127">
                  <c:v>3500000</c:v>
                </c:pt>
                <c:pt idx="128">
                  <c:v>4300000</c:v>
                </c:pt>
                <c:pt idx="129">
                  <c:v>4944536</c:v>
                </c:pt>
                <c:pt idx="130">
                  <c:v>5000000</c:v>
                </c:pt>
                <c:pt idx="131">
                  <c:v>5700000</c:v>
                </c:pt>
                <c:pt idx="132">
                  <c:v>6000000</c:v>
                </c:pt>
                <c:pt idx="133">
                  <c:v>6800000</c:v>
                </c:pt>
                <c:pt idx="134">
                  <c:v>6819369</c:v>
                </c:pt>
                <c:pt idx="135">
                  <c:v>8300000</c:v>
                </c:pt>
                <c:pt idx="136">
                  <c:v>9000000</c:v>
                </c:pt>
                <c:pt idx="137">
                  <c:v>9100000</c:v>
                </c:pt>
              </c:numCache>
            </c:numRef>
          </c:xVal>
          <c:yVal>
            <c:numRef>
              <c:f>Ranking!$D$2:$D$139</c:f>
              <c:numCache>
                <c:formatCode>#,##0</c:formatCode>
                <c:ptCount val="138"/>
                <c:pt idx="0">
                  <c:v>15000</c:v>
                </c:pt>
                <c:pt idx="1">
                  <c:v>18000</c:v>
                </c:pt>
                <c:pt idx="2">
                  <c:v>21000</c:v>
                </c:pt>
                <c:pt idx="3">
                  <c:v>30000</c:v>
                </c:pt>
                <c:pt idx="4">
                  <c:v>30000</c:v>
                </c:pt>
                <c:pt idx="5">
                  <c:v>30000</c:v>
                </c:pt>
                <c:pt idx="6">
                  <c:v>30420</c:v>
                </c:pt>
                <c:pt idx="7">
                  <c:v>31200</c:v>
                </c:pt>
                <c:pt idx="8">
                  <c:v>32167</c:v>
                </c:pt>
                <c:pt idx="9">
                  <c:v>34000</c:v>
                </c:pt>
                <c:pt idx="10">
                  <c:v>36600</c:v>
                </c:pt>
                <c:pt idx="11">
                  <c:v>37000</c:v>
                </c:pt>
                <c:pt idx="12">
                  <c:v>37080</c:v>
                </c:pt>
                <c:pt idx="13">
                  <c:v>37440</c:v>
                </c:pt>
                <c:pt idx="14">
                  <c:v>38000</c:v>
                </c:pt>
                <c:pt idx="15">
                  <c:v>38128</c:v>
                </c:pt>
                <c:pt idx="16">
                  <c:v>39400</c:v>
                </c:pt>
                <c:pt idx="17">
                  <c:v>39400</c:v>
                </c:pt>
                <c:pt idx="18">
                  <c:v>41600</c:v>
                </c:pt>
                <c:pt idx="19">
                  <c:v>45000</c:v>
                </c:pt>
                <c:pt idx="20">
                  <c:v>45000</c:v>
                </c:pt>
                <c:pt idx="21">
                  <c:v>46000</c:v>
                </c:pt>
                <c:pt idx="22">
                  <c:v>46202</c:v>
                </c:pt>
                <c:pt idx="23">
                  <c:v>46700</c:v>
                </c:pt>
                <c:pt idx="24">
                  <c:v>46900</c:v>
                </c:pt>
                <c:pt idx="25">
                  <c:v>47000</c:v>
                </c:pt>
                <c:pt idx="26">
                  <c:v>47200</c:v>
                </c:pt>
                <c:pt idx="27">
                  <c:v>48000</c:v>
                </c:pt>
                <c:pt idx="28">
                  <c:v>48700</c:v>
                </c:pt>
                <c:pt idx="29">
                  <c:v>49100</c:v>
                </c:pt>
                <c:pt idx="30">
                  <c:v>49979</c:v>
                </c:pt>
                <c:pt idx="31">
                  <c:v>50000</c:v>
                </c:pt>
                <c:pt idx="32">
                  <c:v>50000</c:v>
                </c:pt>
                <c:pt idx="33">
                  <c:v>50000</c:v>
                </c:pt>
                <c:pt idx="34">
                  <c:v>51500</c:v>
                </c:pt>
                <c:pt idx="35">
                  <c:v>53250</c:v>
                </c:pt>
                <c:pt idx="36">
                  <c:v>54300</c:v>
                </c:pt>
                <c:pt idx="37">
                  <c:v>54500</c:v>
                </c:pt>
                <c:pt idx="38">
                  <c:v>55000</c:v>
                </c:pt>
                <c:pt idx="39">
                  <c:v>56533</c:v>
                </c:pt>
                <c:pt idx="40">
                  <c:v>56670</c:v>
                </c:pt>
                <c:pt idx="41">
                  <c:v>57200</c:v>
                </c:pt>
                <c:pt idx="42">
                  <c:v>57210.05</c:v>
                </c:pt>
                <c:pt idx="43">
                  <c:v>57500</c:v>
                </c:pt>
                <c:pt idx="44">
                  <c:v>58440</c:v>
                </c:pt>
                <c:pt idx="45">
                  <c:v>60000</c:v>
                </c:pt>
                <c:pt idx="46">
                  <c:v>60000</c:v>
                </c:pt>
                <c:pt idx="47">
                  <c:v>60000</c:v>
                </c:pt>
                <c:pt idx="48">
                  <c:v>60340</c:v>
                </c:pt>
                <c:pt idx="49">
                  <c:v>60618</c:v>
                </c:pt>
                <c:pt idx="50">
                  <c:v>61000</c:v>
                </c:pt>
                <c:pt idx="51">
                  <c:v>61980</c:v>
                </c:pt>
                <c:pt idx="52">
                  <c:v>62160</c:v>
                </c:pt>
                <c:pt idx="53">
                  <c:v>63500</c:v>
                </c:pt>
                <c:pt idx="54">
                  <c:v>63500</c:v>
                </c:pt>
                <c:pt idx="55">
                  <c:v>64000</c:v>
                </c:pt>
                <c:pt idx="56">
                  <c:v>65000</c:v>
                </c:pt>
                <c:pt idx="57">
                  <c:v>65000</c:v>
                </c:pt>
                <c:pt idx="58">
                  <c:v>65000</c:v>
                </c:pt>
                <c:pt idx="59">
                  <c:v>65500</c:v>
                </c:pt>
                <c:pt idx="60">
                  <c:v>67000</c:v>
                </c:pt>
                <c:pt idx="61">
                  <c:v>67200</c:v>
                </c:pt>
                <c:pt idx="62">
                  <c:v>67975</c:v>
                </c:pt>
                <c:pt idx="63">
                  <c:v>68490</c:v>
                </c:pt>
                <c:pt idx="64">
                  <c:v>68700</c:v>
                </c:pt>
                <c:pt idx="65">
                  <c:v>69000</c:v>
                </c:pt>
                <c:pt idx="66">
                  <c:v>70000</c:v>
                </c:pt>
                <c:pt idx="67">
                  <c:v>70000</c:v>
                </c:pt>
                <c:pt idx="68">
                  <c:v>71410</c:v>
                </c:pt>
                <c:pt idx="69">
                  <c:v>71500</c:v>
                </c:pt>
                <c:pt idx="70">
                  <c:v>72000</c:v>
                </c:pt>
                <c:pt idx="71">
                  <c:v>72000</c:v>
                </c:pt>
                <c:pt idx="72">
                  <c:v>74244</c:v>
                </c:pt>
                <c:pt idx="73">
                  <c:v>75900</c:v>
                </c:pt>
                <c:pt idx="74">
                  <c:v>76000</c:v>
                </c:pt>
                <c:pt idx="75">
                  <c:v>76480</c:v>
                </c:pt>
                <c:pt idx="76">
                  <c:v>76660</c:v>
                </c:pt>
                <c:pt idx="77">
                  <c:v>77280</c:v>
                </c:pt>
                <c:pt idx="78">
                  <c:v>77660</c:v>
                </c:pt>
                <c:pt idx="79">
                  <c:v>78500</c:v>
                </c:pt>
                <c:pt idx="80">
                  <c:v>79130</c:v>
                </c:pt>
                <c:pt idx="81">
                  <c:v>79245</c:v>
                </c:pt>
                <c:pt idx="82">
                  <c:v>79400</c:v>
                </c:pt>
                <c:pt idx="83">
                  <c:v>80000</c:v>
                </c:pt>
                <c:pt idx="84">
                  <c:v>82000</c:v>
                </c:pt>
                <c:pt idx="85">
                  <c:v>82400</c:v>
                </c:pt>
                <c:pt idx="86">
                  <c:v>83444</c:v>
                </c:pt>
                <c:pt idx="87">
                  <c:v>84150</c:v>
                </c:pt>
                <c:pt idx="88">
                  <c:v>85000</c:v>
                </c:pt>
                <c:pt idx="89">
                  <c:v>86500</c:v>
                </c:pt>
                <c:pt idx="90">
                  <c:v>87000</c:v>
                </c:pt>
                <c:pt idx="91">
                  <c:v>87000</c:v>
                </c:pt>
                <c:pt idx="92">
                  <c:v>87500</c:v>
                </c:pt>
                <c:pt idx="93">
                  <c:v>88000</c:v>
                </c:pt>
                <c:pt idx="94">
                  <c:v>88300</c:v>
                </c:pt>
                <c:pt idx="95">
                  <c:v>88950</c:v>
                </c:pt>
                <c:pt idx="96">
                  <c:v>90200</c:v>
                </c:pt>
                <c:pt idx="97">
                  <c:v>91200</c:v>
                </c:pt>
                <c:pt idx="98">
                  <c:v>92000</c:v>
                </c:pt>
                <c:pt idx="99">
                  <c:v>92500</c:v>
                </c:pt>
                <c:pt idx="100">
                  <c:v>93000</c:v>
                </c:pt>
                <c:pt idx="101">
                  <c:v>94420</c:v>
                </c:pt>
                <c:pt idx="102">
                  <c:v>97000</c:v>
                </c:pt>
                <c:pt idx="103">
                  <c:v>97822</c:v>
                </c:pt>
                <c:pt idx="104">
                  <c:v>97880</c:v>
                </c:pt>
                <c:pt idx="105">
                  <c:v>99000</c:v>
                </c:pt>
                <c:pt idx="106">
                  <c:v>100000</c:v>
                </c:pt>
                <c:pt idx="107">
                  <c:v>100800</c:v>
                </c:pt>
                <c:pt idx="108">
                  <c:v>101000</c:v>
                </c:pt>
                <c:pt idx="109">
                  <c:v>101500</c:v>
                </c:pt>
                <c:pt idx="110">
                  <c:v>102000</c:v>
                </c:pt>
                <c:pt idx="111">
                  <c:v>103500</c:v>
                </c:pt>
                <c:pt idx="112">
                  <c:v>107359</c:v>
                </c:pt>
                <c:pt idx="113">
                  <c:v>108000</c:v>
                </c:pt>
                <c:pt idx="114">
                  <c:v>108000</c:v>
                </c:pt>
                <c:pt idx="115">
                  <c:v>109000</c:v>
                </c:pt>
                <c:pt idx="116">
                  <c:v>109000</c:v>
                </c:pt>
                <c:pt idx="117">
                  <c:v>109200</c:v>
                </c:pt>
                <c:pt idx="118">
                  <c:v>109216</c:v>
                </c:pt>
                <c:pt idx="119">
                  <c:v>111380</c:v>
                </c:pt>
                <c:pt idx="120">
                  <c:v>114000</c:v>
                </c:pt>
                <c:pt idx="121">
                  <c:v>117000</c:v>
                </c:pt>
                <c:pt idx="122">
                  <c:v>118000</c:v>
                </c:pt>
                <c:pt idx="123">
                  <c:v>120000</c:v>
                </c:pt>
                <c:pt idx="124">
                  <c:v>123075</c:v>
                </c:pt>
                <c:pt idx="125">
                  <c:v>132000</c:v>
                </c:pt>
                <c:pt idx="126">
                  <c:v>136500</c:v>
                </c:pt>
                <c:pt idx="127">
                  <c:v>137280</c:v>
                </c:pt>
                <c:pt idx="128">
                  <c:v>137654</c:v>
                </c:pt>
                <c:pt idx="129">
                  <c:v>141850</c:v>
                </c:pt>
                <c:pt idx="130">
                  <c:v>145000</c:v>
                </c:pt>
                <c:pt idx="131">
                  <c:v>147000</c:v>
                </c:pt>
                <c:pt idx="132">
                  <c:v>150000</c:v>
                </c:pt>
                <c:pt idx="133">
                  <c:v>152669</c:v>
                </c:pt>
                <c:pt idx="134">
                  <c:v>155000</c:v>
                </c:pt>
                <c:pt idx="135">
                  <c:v>155000</c:v>
                </c:pt>
                <c:pt idx="136">
                  <c:v>159000</c:v>
                </c:pt>
                <c:pt idx="137">
                  <c:v>162000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571072"/>
        <c:axId val="127572992"/>
      </c:scatterChart>
      <c:valAx>
        <c:axId val="127571072"/>
        <c:scaling>
          <c:orientation val="minMax"/>
        </c:scaling>
        <c:delete val="0"/>
        <c:axPos val="b"/>
        <c:majorGridlines>
          <c:spPr>
            <a:ln w="19050"/>
          </c:spPr>
        </c:majorGridlines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Total Expenses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7572992"/>
        <c:crosses val="autoZero"/>
        <c:crossBetween val="midCat"/>
      </c:valAx>
      <c:valAx>
        <c:axId val="12757299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Compensation</a:t>
                </a:r>
              </a:p>
            </c:rich>
          </c:tx>
          <c:layout>
            <c:manualLayout>
              <c:xMode val="edge"/>
              <c:yMode val="edge"/>
              <c:x val="2.1354688021354689E-2"/>
              <c:y val="0.397629302185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7571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Base Compensation </a:t>
            </a:r>
            <a:r>
              <a:rPr lang="en-US" baseline="0"/>
              <a:t>vs. Total Expenses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834152662938597E-2"/>
          <c:y val="0.13314176468682157"/>
          <c:w val="0.89928772320275707"/>
          <c:h val="0.7331680762126956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3"/>
          </c:marker>
          <c:trendline>
            <c:trendlineType val="power"/>
            <c:dispRSqr val="0"/>
            <c:dispEq val="0"/>
          </c:trendline>
          <c:xVal>
            <c:numRef>
              <c:f>ResponseData!$C$4:$C$146</c:f>
              <c:numCache>
                <c:formatCode>#,##0</c:formatCode>
                <c:ptCount val="143"/>
                <c:pt idx="0">
                  <c:v>150000</c:v>
                </c:pt>
                <c:pt idx="1">
                  <c:v>187600</c:v>
                </c:pt>
                <c:pt idx="2">
                  <c:v>80000</c:v>
                </c:pt>
                <c:pt idx="3">
                  <c:v>440000</c:v>
                </c:pt>
                <c:pt idx="4">
                  <c:v>250000</c:v>
                </c:pt>
                <c:pt idx="5">
                  <c:v>694072</c:v>
                </c:pt>
                <c:pt idx="6">
                  <c:v>480000</c:v>
                </c:pt>
                <c:pt idx="7">
                  <c:v>498000</c:v>
                </c:pt>
                <c:pt idx="8">
                  <c:v>290000</c:v>
                </c:pt>
                <c:pt idx="9">
                  <c:v>1700000</c:v>
                </c:pt>
                <c:pt idx="10">
                  <c:v>345000</c:v>
                </c:pt>
                <c:pt idx="11">
                  <c:v>120000</c:v>
                </c:pt>
                <c:pt idx="12">
                  <c:v>140500</c:v>
                </c:pt>
                <c:pt idx="13">
                  <c:v>475000</c:v>
                </c:pt>
                <c:pt idx="14">
                  <c:v>782000</c:v>
                </c:pt>
                <c:pt idx="15">
                  <c:v>302063</c:v>
                </c:pt>
                <c:pt idx="16">
                  <c:v>105000</c:v>
                </c:pt>
                <c:pt idx="17">
                  <c:v>1200000</c:v>
                </c:pt>
                <c:pt idx="18">
                  <c:v>356000</c:v>
                </c:pt>
                <c:pt idx="19">
                  <c:v>600000</c:v>
                </c:pt>
                <c:pt idx="20">
                  <c:v>1200000</c:v>
                </c:pt>
                <c:pt idx="21">
                  <c:v>1600000</c:v>
                </c:pt>
                <c:pt idx="22">
                  <c:v>2200000</c:v>
                </c:pt>
                <c:pt idx="23">
                  <c:v>540000</c:v>
                </c:pt>
                <c:pt idx="24">
                  <c:v>300000</c:v>
                </c:pt>
                <c:pt idx="25">
                  <c:v>50000</c:v>
                </c:pt>
                <c:pt idx="26">
                  <c:v>200000</c:v>
                </c:pt>
                <c:pt idx="27">
                  <c:v>280000</c:v>
                </c:pt>
                <c:pt idx="28">
                  <c:v>1400000</c:v>
                </c:pt>
                <c:pt idx="29">
                  <c:v>175000</c:v>
                </c:pt>
                <c:pt idx="30">
                  <c:v>221000</c:v>
                </c:pt>
                <c:pt idx="31">
                  <c:v>108111</c:v>
                </c:pt>
                <c:pt idx="32">
                  <c:v>382629</c:v>
                </c:pt>
                <c:pt idx="33">
                  <c:v>194500</c:v>
                </c:pt>
                <c:pt idx="34">
                  <c:v>1639959</c:v>
                </c:pt>
                <c:pt idx="35">
                  <c:v>1300000</c:v>
                </c:pt>
                <c:pt idx="36">
                  <c:v>250000</c:v>
                </c:pt>
                <c:pt idx="37">
                  <c:v>2000000</c:v>
                </c:pt>
                <c:pt idx="38">
                  <c:v>1320490</c:v>
                </c:pt>
                <c:pt idx="39">
                  <c:v>1461000</c:v>
                </c:pt>
                <c:pt idx="40">
                  <c:v>129486</c:v>
                </c:pt>
                <c:pt idx="41">
                  <c:v>293337</c:v>
                </c:pt>
                <c:pt idx="42">
                  <c:v>125000</c:v>
                </c:pt>
                <c:pt idx="43">
                  <c:v>1070390</c:v>
                </c:pt>
                <c:pt idx="44">
                  <c:v>194394</c:v>
                </c:pt>
                <c:pt idx="45">
                  <c:v>150000</c:v>
                </c:pt>
                <c:pt idx="46">
                  <c:v>700000</c:v>
                </c:pt>
                <c:pt idx="47">
                  <c:v>134200</c:v>
                </c:pt>
                <c:pt idx="48">
                  <c:v>2015260</c:v>
                </c:pt>
                <c:pt idx="49">
                  <c:v>342000</c:v>
                </c:pt>
                <c:pt idx="50">
                  <c:v>1584711</c:v>
                </c:pt>
                <c:pt idx="51">
                  <c:v>75000</c:v>
                </c:pt>
                <c:pt idx="52">
                  <c:v>157000</c:v>
                </c:pt>
                <c:pt idx="53">
                  <c:v>526000</c:v>
                </c:pt>
                <c:pt idx="54">
                  <c:v>1108900</c:v>
                </c:pt>
                <c:pt idx="55">
                  <c:v>6800000</c:v>
                </c:pt>
                <c:pt idx="56">
                  <c:v>345000</c:v>
                </c:pt>
                <c:pt idx="57">
                  <c:v>633041</c:v>
                </c:pt>
                <c:pt idx="58">
                  <c:v>450000</c:v>
                </c:pt>
                <c:pt idx="59">
                  <c:v>1497591</c:v>
                </c:pt>
                <c:pt idx="60">
                  <c:v>14000000</c:v>
                </c:pt>
                <c:pt idx="61">
                  <c:v>150000</c:v>
                </c:pt>
                <c:pt idx="62">
                  <c:v>632488</c:v>
                </c:pt>
                <c:pt idx="63">
                  <c:v>1280000</c:v>
                </c:pt>
                <c:pt idx="64">
                  <c:v>1300000</c:v>
                </c:pt>
                <c:pt idx="65">
                  <c:v>3000000</c:v>
                </c:pt>
                <c:pt idx="66">
                  <c:v>1219000</c:v>
                </c:pt>
                <c:pt idx="67">
                  <c:v>381762</c:v>
                </c:pt>
                <c:pt idx="68">
                  <c:v>1208500</c:v>
                </c:pt>
                <c:pt idx="69">
                  <c:v>498000</c:v>
                </c:pt>
                <c:pt idx="70">
                  <c:v>740794</c:v>
                </c:pt>
                <c:pt idx="71">
                  <c:v>19189284</c:v>
                </c:pt>
                <c:pt idx="72">
                  <c:v>500000</c:v>
                </c:pt>
                <c:pt idx="73">
                  <c:v>1550000</c:v>
                </c:pt>
                <c:pt idx="74">
                  <c:v>1037502</c:v>
                </c:pt>
                <c:pt idx="75">
                  <c:v>1500000</c:v>
                </c:pt>
                <c:pt idx="76">
                  <c:v>1500000</c:v>
                </c:pt>
                <c:pt idx="77">
                  <c:v>9000000</c:v>
                </c:pt>
                <c:pt idx="78">
                  <c:v>900000</c:v>
                </c:pt>
                <c:pt idx="79">
                  <c:v>1040091.01</c:v>
                </c:pt>
                <c:pt idx="80">
                  <c:v>2300000</c:v>
                </c:pt>
                <c:pt idx="81">
                  <c:v>282863</c:v>
                </c:pt>
                <c:pt idx="82">
                  <c:v>2015084</c:v>
                </c:pt>
                <c:pt idx="83">
                  <c:v>919527</c:v>
                </c:pt>
                <c:pt idx="84">
                  <c:v>2300000</c:v>
                </c:pt>
                <c:pt idx="85">
                  <c:v>8300000</c:v>
                </c:pt>
                <c:pt idx="86">
                  <c:v>260000</c:v>
                </c:pt>
                <c:pt idx="87">
                  <c:v>2000000</c:v>
                </c:pt>
                <c:pt idx="88">
                  <c:v>3500000</c:v>
                </c:pt>
                <c:pt idx="89">
                  <c:v>1076000</c:v>
                </c:pt>
                <c:pt idx="90">
                  <c:v>289000</c:v>
                </c:pt>
                <c:pt idx="91">
                  <c:v>1300000</c:v>
                </c:pt>
                <c:pt idx="92">
                  <c:v>6819369</c:v>
                </c:pt>
                <c:pt idx="93">
                  <c:v>9100000</c:v>
                </c:pt>
                <c:pt idx="94">
                  <c:v>1349000</c:v>
                </c:pt>
                <c:pt idx="95">
                  <c:v>5700000</c:v>
                </c:pt>
                <c:pt idx="96">
                  <c:v>22600000</c:v>
                </c:pt>
                <c:pt idx="97">
                  <c:v>185000</c:v>
                </c:pt>
                <c:pt idx="98">
                  <c:v>380000</c:v>
                </c:pt>
                <c:pt idx="99">
                  <c:v>156000</c:v>
                </c:pt>
                <c:pt idx="100">
                  <c:v>900000</c:v>
                </c:pt>
                <c:pt idx="101">
                  <c:v>1167387</c:v>
                </c:pt>
                <c:pt idx="102">
                  <c:v>80000</c:v>
                </c:pt>
                <c:pt idx="103">
                  <c:v>310000</c:v>
                </c:pt>
                <c:pt idx="104">
                  <c:v>81000</c:v>
                </c:pt>
                <c:pt idx="105">
                  <c:v>240000</c:v>
                </c:pt>
                <c:pt idx="106">
                  <c:v>611500</c:v>
                </c:pt>
                <c:pt idx="107">
                  <c:v>150000</c:v>
                </c:pt>
                <c:pt idx="108">
                  <c:v>550000</c:v>
                </c:pt>
                <c:pt idx="109">
                  <c:v>514384</c:v>
                </c:pt>
                <c:pt idx="110">
                  <c:v>750000</c:v>
                </c:pt>
                <c:pt idx="111">
                  <c:v>1500000</c:v>
                </c:pt>
                <c:pt idx="112">
                  <c:v>324475</c:v>
                </c:pt>
                <c:pt idx="113">
                  <c:v>650000</c:v>
                </c:pt>
                <c:pt idx="114">
                  <c:v>650000</c:v>
                </c:pt>
                <c:pt idx="115">
                  <c:v>997000</c:v>
                </c:pt>
                <c:pt idx="116">
                  <c:v>785000</c:v>
                </c:pt>
                <c:pt idx="117">
                  <c:v>72000</c:v>
                </c:pt>
                <c:pt idx="118">
                  <c:v>440000</c:v>
                </c:pt>
                <c:pt idx="119">
                  <c:v>321000</c:v>
                </c:pt>
                <c:pt idx="120">
                  <c:v>4300000</c:v>
                </c:pt>
                <c:pt idx="121">
                  <c:v>900000</c:v>
                </c:pt>
                <c:pt idx="122">
                  <c:v>1400000</c:v>
                </c:pt>
                <c:pt idx="123">
                  <c:v>11000000</c:v>
                </c:pt>
                <c:pt idx="124">
                  <c:v>393140</c:v>
                </c:pt>
                <c:pt idx="125">
                  <c:v>435000</c:v>
                </c:pt>
                <c:pt idx="126">
                  <c:v>370000</c:v>
                </c:pt>
                <c:pt idx="127">
                  <c:v>1200000</c:v>
                </c:pt>
                <c:pt idx="128">
                  <c:v>4944536</c:v>
                </c:pt>
                <c:pt idx="129">
                  <c:v>445000</c:v>
                </c:pt>
                <c:pt idx="130">
                  <c:v>2964597</c:v>
                </c:pt>
                <c:pt idx="131">
                  <c:v>220000</c:v>
                </c:pt>
                <c:pt idx="132">
                  <c:v>301325</c:v>
                </c:pt>
                <c:pt idx="133">
                  <c:v>308352</c:v>
                </c:pt>
                <c:pt idx="134">
                  <c:v>582000</c:v>
                </c:pt>
                <c:pt idx="135">
                  <c:v>1200000</c:v>
                </c:pt>
                <c:pt idx="136">
                  <c:v>14000000</c:v>
                </c:pt>
                <c:pt idx="137">
                  <c:v>3000000</c:v>
                </c:pt>
                <c:pt idx="138">
                  <c:v>5000000</c:v>
                </c:pt>
                <c:pt idx="139">
                  <c:v>350000</c:v>
                </c:pt>
                <c:pt idx="140">
                  <c:v>6000000</c:v>
                </c:pt>
                <c:pt idx="141">
                  <c:v>1500000</c:v>
                </c:pt>
                <c:pt idx="142">
                  <c:v>450000</c:v>
                </c:pt>
              </c:numCache>
            </c:numRef>
          </c:xVal>
          <c:yVal>
            <c:numRef>
              <c:f>ResponseData!$E$4:$E$146</c:f>
              <c:numCache>
                <c:formatCode>#,##0</c:formatCode>
                <c:ptCount val="143"/>
                <c:pt idx="0">
                  <c:v>37080</c:v>
                </c:pt>
                <c:pt idx="1">
                  <c:v>60618</c:v>
                </c:pt>
                <c:pt idx="2">
                  <c:v>32167</c:v>
                </c:pt>
                <c:pt idx="3">
                  <c:v>55000</c:v>
                </c:pt>
                <c:pt idx="4">
                  <c:v>49000</c:v>
                </c:pt>
                <c:pt idx="5">
                  <c:v>67928</c:v>
                </c:pt>
                <c:pt idx="6">
                  <c:v>77000</c:v>
                </c:pt>
                <c:pt idx="7">
                  <c:v>77000</c:v>
                </c:pt>
                <c:pt idx="8">
                  <c:v>60000</c:v>
                </c:pt>
                <c:pt idx="9">
                  <c:v>85000</c:v>
                </c:pt>
                <c:pt idx="10">
                  <c:v>55000</c:v>
                </c:pt>
                <c:pt idx="11">
                  <c:v>41000</c:v>
                </c:pt>
                <c:pt idx="12">
                  <c:v>40000</c:v>
                </c:pt>
                <c:pt idx="13">
                  <c:v>52000</c:v>
                </c:pt>
                <c:pt idx="14">
                  <c:v>54300</c:v>
                </c:pt>
                <c:pt idx="15">
                  <c:v>30000</c:v>
                </c:pt>
                <c:pt idx="16">
                  <c:v>34000</c:v>
                </c:pt>
                <c:pt idx="17">
                  <c:v>65000</c:v>
                </c:pt>
                <c:pt idx="18">
                  <c:v>52000</c:v>
                </c:pt>
                <c:pt idx="19">
                  <c:v>87000</c:v>
                </c:pt>
                <c:pt idx="20">
                  <c:v>115000</c:v>
                </c:pt>
                <c:pt idx="21">
                  <c:v>86000</c:v>
                </c:pt>
                <c:pt idx="22">
                  <c:v>136000</c:v>
                </c:pt>
                <c:pt idx="23">
                  <c:v>50000</c:v>
                </c:pt>
                <c:pt idx="24">
                  <c:v>50000</c:v>
                </c:pt>
                <c:pt idx="25">
                  <c:v>65000</c:v>
                </c:pt>
                <c:pt idx="26">
                  <c:v>15000</c:v>
                </c:pt>
                <c:pt idx="27">
                  <c:v>36600</c:v>
                </c:pt>
                <c:pt idx="28">
                  <c:v>63000</c:v>
                </c:pt>
                <c:pt idx="29">
                  <c:v>45000</c:v>
                </c:pt>
                <c:pt idx="30">
                  <c:v>75000</c:v>
                </c:pt>
                <c:pt idx="31">
                  <c:v>85000</c:v>
                </c:pt>
                <c:pt idx="32">
                  <c:v>55000</c:v>
                </c:pt>
                <c:pt idx="33">
                  <c:v>46000</c:v>
                </c:pt>
                <c:pt idx="34">
                  <c:v>67660</c:v>
                </c:pt>
                <c:pt idx="35">
                  <c:v>90000</c:v>
                </c:pt>
                <c:pt idx="36">
                  <c:v>61750</c:v>
                </c:pt>
                <c:pt idx="37">
                  <c:v>65000</c:v>
                </c:pt>
                <c:pt idx="38">
                  <c:v>99000</c:v>
                </c:pt>
                <c:pt idx="39">
                  <c:v>85850</c:v>
                </c:pt>
                <c:pt idx="40">
                  <c:v>30000</c:v>
                </c:pt>
                <c:pt idx="41">
                  <c:v>38000</c:v>
                </c:pt>
                <c:pt idx="42">
                  <c:v>31200</c:v>
                </c:pt>
                <c:pt idx="43">
                  <c:v>65000</c:v>
                </c:pt>
                <c:pt idx="44">
                  <c:v>37440</c:v>
                </c:pt>
                <c:pt idx="45">
                  <c:v>70000</c:v>
                </c:pt>
                <c:pt idx="46">
                  <c:v>41600</c:v>
                </c:pt>
                <c:pt idx="47">
                  <c:v>30000</c:v>
                </c:pt>
                <c:pt idx="48">
                  <c:v>61980</c:v>
                </c:pt>
                <c:pt idx="49">
                  <c:v>57210</c:v>
                </c:pt>
                <c:pt idx="50">
                  <c:v>63500</c:v>
                </c:pt>
                <c:pt idx="51">
                  <c:v>20000</c:v>
                </c:pt>
                <c:pt idx="52">
                  <c:v>43000</c:v>
                </c:pt>
                <c:pt idx="53">
                  <c:v>63500</c:v>
                </c:pt>
                <c:pt idx="54">
                  <c:v>80000</c:v>
                </c:pt>
                <c:pt idx="55">
                  <c:v>96000</c:v>
                </c:pt>
                <c:pt idx="56">
                  <c:v>32000</c:v>
                </c:pt>
                <c:pt idx="57">
                  <c:v>48234</c:v>
                </c:pt>
                <c:pt idx="58">
                  <c:v>73500</c:v>
                </c:pt>
                <c:pt idx="59">
                  <c:v>52000</c:v>
                </c:pt>
                <c:pt idx="60">
                  <c:v>200000</c:v>
                </c:pt>
                <c:pt idx="61">
                  <c:v>42900</c:v>
                </c:pt>
                <c:pt idx="62">
                  <c:v>75000</c:v>
                </c:pt>
                <c:pt idx="63">
                  <c:v>95000</c:v>
                </c:pt>
                <c:pt idx="64">
                  <c:v>150000</c:v>
                </c:pt>
                <c:pt idx="65">
                  <c:v>77000</c:v>
                </c:pt>
                <c:pt idx="66">
                  <c:v>65000</c:v>
                </c:pt>
                <c:pt idx="67">
                  <c:v>62500</c:v>
                </c:pt>
                <c:pt idx="68">
                  <c:v>85000</c:v>
                </c:pt>
                <c:pt idx="69">
                  <c:v>70000</c:v>
                </c:pt>
                <c:pt idx="70">
                  <c:v>50533</c:v>
                </c:pt>
                <c:pt idx="71">
                  <c:v>153000</c:v>
                </c:pt>
                <c:pt idx="72">
                  <c:v>51000</c:v>
                </c:pt>
                <c:pt idx="73">
                  <c:v>60000</c:v>
                </c:pt>
                <c:pt idx="74">
                  <c:v>76444</c:v>
                </c:pt>
                <c:pt idx="75">
                  <c:v>47500</c:v>
                </c:pt>
                <c:pt idx="76">
                  <c:v>77000</c:v>
                </c:pt>
                <c:pt idx="77">
                  <c:v>76500</c:v>
                </c:pt>
                <c:pt idx="78">
                  <c:v>70000</c:v>
                </c:pt>
                <c:pt idx="79">
                  <c:v>49500</c:v>
                </c:pt>
                <c:pt idx="80">
                  <c:v>84420</c:v>
                </c:pt>
                <c:pt idx="81">
                  <c:v>62845</c:v>
                </c:pt>
                <c:pt idx="82">
                  <c:v>90000</c:v>
                </c:pt>
                <c:pt idx="83">
                  <c:v>72000</c:v>
                </c:pt>
                <c:pt idx="84">
                  <c:v>98000</c:v>
                </c:pt>
                <c:pt idx="85">
                  <c:v>119000</c:v>
                </c:pt>
                <c:pt idx="86">
                  <c:v>70000</c:v>
                </c:pt>
                <c:pt idx="87">
                  <c:v>119000</c:v>
                </c:pt>
                <c:pt idx="88">
                  <c:v>70000</c:v>
                </c:pt>
                <c:pt idx="89">
                  <c:v>69000</c:v>
                </c:pt>
                <c:pt idx="90">
                  <c:v>104500</c:v>
                </c:pt>
                <c:pt idx="91">
                  <c:v>77000</c:v>
                </c:pt>
                <c:pt idx="92">
                  <c:v>127846</c:v>
                </c:pt>
                <c:pt idx="93">
                  <c:v>140000</c:v>
                </c:pt>
                <c:pt idx="94">
                  <c:v>106000</c:v>
                </c:pt>
                <c:pt idx="95">
                  <c:v>115000</c:v>
                </c:pt>
                <c:pt idx="96">
                  <c:v>210000</c:v>
                </c:pt>
                <c:pt idx="97">
                  <c:v>45000</c:v>
                </c:pt>
                <c:pt idx="98">
                  <c:v>37000</c:v>
                </c:pt>
                <c:pt idx="99">
                  <c:v>30420</c:v>
                </c:pt>
                <c:pt idx="100">
                  <c:v>93000</c:v>
                </c:pt>
                <c:pt idx="101">
                  <c:v>60000</c:v>
                </c:pt>
                <c:pt idx="102">
                  <c:v>30000</c:v>
                </c:pt>
                <c:pt idx="103">
                  <c:v>60000</c:v>
                </c:pt>
                <c:pt idx="104">
                  <c:v>18000</c:v>
                </c:pt>
                <c:pt idx="105">
                  <c:v>60000</c:v>
                </c:pt>
                <c:pt idx="106">
                  <c:v>76480</c:v>
                </c:pt>
                <c:pt idx="107">
                  <c:v>46000</c:v>
                </c:pt>
                <c:pt idx="108">
                  <c:v>82000</c:v>
                </c:pt>
                <c:pt idx="109">
                  <c:v>50000</c:v>
                </c:pt>
                <c:pt idx="110">
                  <c:v>67000</c:v>
                </c:pt>
                <c:pt idx="111">
                  <c:v>85000</c:v>
                </c:pt>
                <c:pt idx="112">
                  <c:v>44000</c:v>
                </c:pt>
                <c:pt idx="113">
                  <c:v>37000</c:v>
                </c:pt>
                <c:pt idx="114">
                  <c:v>37000</c:v>
                </c:pt>
                <c:pt idx="115">
                  <c:v>93000</c:v>
                </c:pt>
                <c:pt idx="116">
                  <c:v>69945</c:v>
                </c:pt>
                <c:pt idx="117">
                  <c:v>38000</c:v>
                </c:pt>
                <c:pt idx="118">
                  <c:v>87000</c:v>
                </c:pt>
                <c:pt idx="119">
                  <c:v>40000</c:v>
                </c:pt>
                <c:pt idx="120">
                  <c:v>85000</c:v>
                </c:pt>
                <c:pt idx="121">
                  <c:v>160000</c:v>
                </c:pt>
                <c:pt idx="122">
                  <c:v>63000</c:v>
                </c:pt>
                <c:pt idx="123">
                  <c:v>110000</c:v>
                </c:pt>
                <c:pt idx="124">
                  <c:v>47250</c:v>
                </c:pt>
                <c:pt idx="125">
                  <c:v>110000</c:v>
                </c:pt>
                <c:pt idx="126">
                  <c:v>50000</c:v>
                </c:pt>
                <c:pt idx="127">
                  <c:v>100000</c:v>
                </c:pt>
                <c:pt idx="128">
                  <c:v>128000</c:v>
                </c:pt>
                <c:pt idx="129">
                  <c:v>110000</c:v>
                </c:pt>
                <c:pt idx="130">
                  <c:v>113260</c:v>
                </c:pt>
                <c:pt idx="131">
                  <c:v>62000</c:v>
                </c:pt>
                <c:pt idx="132">
                  <c:v>80000</c:v>
                </c:pt>
                <c:pt idx="133">
                  <c:v>82900</c:v>
                </c:pt>
                <c:pt idx="134">
                  <c:v>93000</c:v>
                </c:pt>
                <c:pt idx="135">
                  <c:v>150000</c:v>
                </c:pt>
                <c:pt idx="136">
                  <c:v>105000</c:v>
                </c:pt>
                <c:pt idx="137">
                  <c:v>70000</c:v>
                </c:pt>
                <c:pt idx="138">
                  <c:v>98000</c:v>
                </c:pt>
                <c:pt idx="139">
                  <c:v>66660</c:v>
                </c:pt>
                <c:pt idx="140">
                  <c:v>87000</c:v>
                </c:pt>
                <c:pt idx="141">
                  <c:v>60000</c:v>
                </c:pt>
                <c:pt idx="142">
                  <c:v>82000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79904"/>
        <c:axId val="127981824"/>
      </c:scatterChart>
      <c:valAx>
        <c:axId val="12797990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Total</a:t>
                </a:r>
                <a:r>
                  <a:rPr lang="en-US" sz="1400" baseline="0"/>
                  <a:t> Expenses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8373125988947269"/>
              <c:y val="0.937176760312368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7981824"/>
        <c:crosses val="autoZero"/>
        <c:crossBetween val="midCat"/>
      </c:valAx>
      <c:valAx>
        <c:axId val="12798182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Base Compensation</a:t>
                </a:r>
              </a:p>
            </c:rich>
          </c:tx>
          <c:layout>
            <c:manualLayout>
              <c:xMode val="edge"/>
              <c:yMode val="edge"/>
              <c:x val="6.4520289167789629E-3"/>
              <c:y val="0.3772278280029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7979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Salary</a:t>
            </a:r>
            <a:r>
              <a:rPr lang="en-US" baseline="0"/>
              <a:t> + Bonus vs. Total Expenses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54752972515287E-2"/>
          <c:y val="8.705122970739769E-2"/>
          <c:w val="0.91757434614054278"/>
          <c:h val="0.803949969216810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power"/>
            <c:dispRSqr val="0"/>
            <c:dispEq val="0"/>
          </c:trendline>
          <c:xVal>
            <c:numRef>
              <c:f>ResponseData!$C$4:$C$146</c:f>
              <c:numCache>
                <c:formatCode>#,##0</c:formatCode>
                <c:ptCount val="143"/>
                <c:pt idx="0">
                  <c:v>150000</c:v>
                </c:pt>
                <c:pt idx="1">
                  <c:v>187600</c:v>
                </c:pt>
                <c:pt idx="2">
                  <c:v>80000</c:v>
                </c:pt>
                <c:pt idx="3">
                  <c:v>440000</c:v>
                </c:pt>
                <c:pt idx="4">
                  <c:v>250000</c:v>
                </c:pt>
                <c:pt idx="5">
                  <c:v>694072</c:v>
                </c:pt>
                <c:pt idx="6">
                  <c:v>480000</c:v>
                </c:pt>
                <c:pt idx="7">
                  <c:v>498000</c:v>
                </c:pt>
                <c:pt idx="8">
                  <c:v>290000</c:v>
                </c:pt>
                <c:pt idx="9">
                  <c:v>1700000</c:v>
                </c:pt>
                <c:pt idx="10">
                  <c:v>345000</c:v>
                </c:pt>
                <c:pt idx="11">
                  <c:v>120000</c:v>
                </c:pt>
                <c:pt idx="12">
                  <c:v>140500</c:v>
                </c:pt>
                <c:pt idx="13">
                  <c:v>475000</c:v>
                </c:pt>
                <c:pt idx="14">
                  <c:v>782000</c:v>
                </c:pt>
                <c:pt idx="15">
                  <c:v>302063</c:v>
                </c:pt>
                <c:pt idx="16">
                  <c:v>105000</c:v>
                </c:pt>
                <c:pt idx="17">
                  <c:v>1200000</c:v>
                </c:pt>
                <c:pt idx="18">
                  <c:v>356000</c:v>
                </c:pt>
                <c:pt idx="19">
                  <c:v>600000</c:v>
                </c:pt>
                <c:pt idx="20">
                  <c:v>1200000</c:v>
                </c:pt>
                <c:pt idx="21">
                  <c:v>1600000</c:v>
                </c:pt>
                <c:pt idx="22">
                  <c:v>2200000</c:v>
                </c:pt>
                <c:pt idx="23">
                  <c:v>540000</c:v>
                </c:pt>
                <c:pt idx="24">
                  <c:v>300000</c:v>
                </c:pt>
                <c:pt idx="25">
                  <c:v>50000</c:v>
                </c:pt>
                <c:pt idx="26">
                  <c:v>200000</c:v>
                </c:pt>
                <c:pt idx="27">
                  <c:v>280000</c:v>
                </c:pt>
                <c:pt idx="28">
                  <c:v>1400000</c:v>
                </c:pt>
                <c:pt idx="29">
                  <c:v>175000</c:v>
                </c:pt>
                <c:pt idx="30">
                  <c:v>221000</c:v>
                </c:pt>
                <c:pt idx="31">
                  <c:v>108111</c:v>
                </c:pt>
                <c:pt idx="32">
                  <c:v>382629</c:v>
                </c:pt>
                <c:pt idx="33">
                  <c:v>194500</c:v>
                </c:pt>
                <c:pt idx="34">
                  <c:v>1639959</c:v>
                </c:pt>
                <c:pt idx="35">
                  <c:v>1300000</c:v>
                </c:pt>
                <c:pt idx="36">
                  <c:v>250000</c:v>
                </c:pt>
                <c:pt idx="37">
                  <c:v>2000000</c:v>
                </c:pt>
                <c:pt idx="38">
                  <c:v>1320490</c:v>
                </c:pt>
                <c:pt idx="39">
                  <c:v>1461000</c:v>
                </c:pt>
                <c:pt idx="40">
                  <c:v>129486</c:v>
                </c:pt>
                <c:pt idx="41">
                  <c:v>293337</c:v>
                </c:pt>
                <c:pt idx="42">
                  <c:v>125000</c:v>
                </c:pt>
                <c:pt idx="43">
                  <c:v>1070390</c:v>
                </c:pt>
                <c:pt idx="44">
                  <c:v>194394</c:v>
                </c:pt>
                <c:pt idx="45">
                  <c:v>150000</c:v>
                </c:pt>
                <c:pt idx="46">
                  <c:v>700000</c:v>
                </c:pt>
                <c:pt idx="47">
                  <c:v>134200</c:v>
                </c:pt>
                <c:pt idx="48">
                  <c:v>2015260</c:v>
                </c:pt>
                <c:pt idx="49">
                  <c:v>342000</c:v>
                </c:pt>
                <c:pt idx="50">
                  <c:v>1584711</c:v>
                </c:pt>
                <c:pt idx="51">
                  <c:v>75000</c:v>
                </c:pt>
                <c:pt idx="52">
                  <c:v>157000</c:v>
                </c:pt>
                <c:pt idx="53">
                  <c:v>526000</c:v>
                </c:pt>
                <c:pt idx="54">
                  <c:v>1108900</c:v>
                </c:pt>
                <c:pt idx="55">
                  <c:v>6800000</c:v>
                </c:pt>
                <c:pt idx="56">
                  <c:v>345000</c:v>
                </c:pt>
                <c:pt idx="57">
                  <c:v>633041</c:v>
                </c:pt>
                <c:pt idx="58">
                  <c:v>450000</c:v>
                </c:pt>
                <c:pt idx="59">
                  <c:v>1497591</c:v>
                </c:pt>
                <c:pt idx="60">
                  <c:v>14000000</c:v>
                </c:pt>
                <c:pt idx="61">
                  <c:v>150000</c:v>
                </c:pt>
                <c:pt idx="62">
                  <c:v>632488</c:v>
                </c:pt>
                <c:pt idx="63">
                  <c:v>1280000</c:v>
                </c:pt>
                <c:pt idx="64">
                  <c:v>1300000</c:v>
                </c:pt>
                <c:pt idx="65">
                  <c:v>3000000</c:v>
                </c:pt>
                <c:pt idx="66">
                  <c:v>1219000</c:v>
                </c:pt>
                <c:pt idx="67">
                  <c:v>381762</c:v>
                </c:pt>
                <c:pt idx="68">
                  <c:v>1208500</c:v>
                </c:pt>
                <c:pt idx="69">
                  <c:v>498000</c:v>
                </c:pt>
                <c:pt idx="70">
                  <c:v>740794</c:v>
                </c:pt>
                <c:pt idx="71">
                  <c:v>19189284</c:v>
                </c:pt>
                <c:pt idx="72">
                  <c:v>500000</c:v>
                </c:pt>
                <c:pt idx="73">
                  <c:v>1550000</c:v>
                </c:pt>
                <c:pt idx="74">
                  <c:v>1037502</c:v>
                </c:pt>
                <c:pt idx="75">
                  <c:v>1500000</c:v>
                </c:pt>
                <c:pt idx="76">
                  <c:v>1500000</c:v>
                </c:pt>
                <c:pt idx="77">
                  <c:v>9000000</c:v>
                </c:pt>
                <c:pt idx="78">
                  <c:v>900000</c:v>
                </c:pt>
                <c:pt idx="79">
                  <c:v>1040091.01</c:v>
                </c:pt>
                <c:pt idx="80">
                  <c:v>2300000</c:v>
                </c:pt>
                <c:pt idx="81">
                  <c:v>282863</c:v>
                </c:pt>
                <c:pt idx="82">
                  <c:v>2015084</c:v>
                </c:pt>
                <c:pt idx="83">
                  <c:v>919527</c:v>
                </c:pt>
                <c:pt idx="84">
                  <c:v>2300000</c:v>
                </c:pt>
                <c:pt idx="85">
                  <c:v>8300000</c:v>
                </c:pt>
                <c:pt idx="86">
                  <c:v>260000</c:v>
                </c:pt>
                <c:pt idx="87">
                  <c:v>2000000</c:v>
                </c:pt>
                <c:pt idx="88">
                  <c:v>3500000</c:v>
                </c:pt>
                <c:pt idx="89">
                  <c:v>1076000</c:v>
                </c:pt>
                <c:pt idx="90">
                  <c:v>289000</c:v>
                </c:pt>
                <c:pt idx="91">
                  <c:v>1300000</c:v>
                </c:pt>
                <c:pt idx="92">
                  <c:v>6819369</c:v>
                </c:pt>
                <c:pt idx="93">
                  <c:v>9100000</c:v>
                </c:pt>
                <c:pt idx="94">
                  <c:v>1349000</c:v>
                </c:pt>
                <c:pt idx="95">
                  <c:v>5700000</c:v>
                </c:pt>
                <c:pt idx="96">
                  <c:v>22600000</c:v>
                </c:pt>
                <c:pt idx="97">
                  <c:v>185000</c:v>
                </c:pt>
                <c:pt idx="98">
                  <c:v>380000</c:v>
                </c:pt>
                <c:pt idx="99">
                  <c:v>156000</c:v>
                </c:pt>
                <c:pt idx="100">
                  <c:v>900000</c:v>
                </c:pt>
                <c:pt idx="101">
                  <c:v>1167387</c:v>
                </c:pt>
                <c:pt idx="102">
                  <c:v>80000</c:v>
                </c:pt>
                <c:pt idx="103">
                  <c:v>310000</c:v>
                </c:pt>
                <c:pt idx="104">
                  <c:v>81000</c:v>
                </c:pt>
                <c:pt idx="105">
                  <c:v>240000</c:v>
                </c:pt>
                <c:pt idx="106">
                  <c:v>611500</c:v>
                </c:pt>
                <c:pt idx="107">
                  <c:v>150000</c:v>
                </c:pt>
                <c:pt idx="108">
                  <c:v>550000</c:v>
                </c:pt>
                <c:pt idx="109">
                  <c:v>514384</c:v>
                </c:pt>
                <c:pt idx="110">
                  <c:v>750000</c:v>
                </c:pt>
                <c:pt idx="111">
                  <c:v>1500000</c:v>
                </c:pt>
                <c:pt idx="112">
                  <c:v>324475</c:v>
                </c:pt>
                <c:pt idx="113">
                  <c:v>650000</c:v>
                </c:pt>
                <c:pt idx="114">
                  <c:v>650000</c:v>
                </c:pt>
                <c:pt idx="115">
                  <c:v>997000</c:v>
                </c:pt>
                <c:pt idx="116">
                  <c:v>785000</c:v>
                </c:pt>
                <c:pt idx="117">
                  <c:v>72000</c:v>
                </c:pt>
                <c:pt idx="118">
                  <c:v>440000</c:v>
                </c:pt>
                <c:pt idx="119">
                  <c:v>321000</c:v>
                </c:pt>
                <c:pt idx="120">
                  <c:v>4300000</c:v>
                </c:pt>
                <c:pt idx="121">
                  <c:v>900000</c:v>
                </c:pt>
                <c:pt idx="122">
                  <c:v>1400000</c:v>
                </c:pt>
                <c:pt idx="123">
                  <c:v>11000000</c:v>
                </c:pt>
                <c:pt idx="124">
                  <c:v>393140</c:v>
                </c:pt>
                <c:pt idx="125">
                  <c:v>435000</c:v>
                </c:pt>
                <c:pt idx="126">
                  <c:v>370000</c:v>
                </c:pt>
                <c:pt idx="127">
                  <c:v>1200000</c:v>
                </c:pt>
                <c:pt idx="128">
                  <c:v>4944536</c:v>
                </c:pt>
                <c:pt idx="129">
                  <c:v>445000</c:v>
                </c:pt>
                <c:pt idx="130">
                  <c:v>2964597</c:v>
                </c:pt>
                <c:pt idx="131">
                  <c:v>220000</c:v>
                </c:pt>
                <c:pt idx="132">
                  <c:v>301325</c:v>
                </c:pt>
                <c:pt idx="133">
                  <c:v>308352</c:v>
                </c:pt>
                <c:pt idx="134">
                  <c:v>582000</c:v>
                </c:pt>
                <c:pt idx="135">
                  <c:v>1200000</c:v>
                </c:pt>
                <c:pt idx="136">
                  <c:v>14000000</c:v>
                </c:pt>
                <c:pt idx="137">
                  <c:v>3000000</c:v>
                </c:pt>
                <c:pt idx="138">
                  <c:v>5000000</c:v>
                </c:pt>
                <c:pt idx="139">
                  <c:v>350000</c:v>
                </c:pt>
                <c:pt idx="140">
                  <c:v>6000000</c:v>
                </c:pt>
                <c:pt idx="141">
                  <c:v>1500000</c:v>
                </c:pt>
                <c:pt idx="142">
                  <c:v>450000</c:v>
                </c:pt>
              </c:numCache>
            </c:numRef>
          </c:xVal>
          <c:yVal>
            <c:numRef>
              <c:f>ResponseData!$H$4:$H$146</c:f>
              <c:numCache>
                <c:formatCode>#,##0</c:formatCode>
                <c:ptCount val="143"/>
                <c:pt idx="0">
                  <c:v>37080</c:v>
                </c:pt>
                <c:pt idx="1">
                  <c:v>60618</c:v>
                </c:pt>
                <c:pt idx="2">
                  <c:v>32167</c:v>
                </c:pt>
                <c:pt idx="3">
                  <c:v>55000</c:v>
                </c:pt>
                <c:pt idx="4">
                  <c:v>49100</c:v>
                </c:pt>
                <c:pt idx="5">
                  <c:v>67928</c:v>
                </c:pt>
                <c:pt idx="6">
                  <c:v>77000</c:v>
                </c:pt>
                <c:pt idx="7">
                  <c:v>77000</c:v>
                </c:pt>
                <c:pt idx="8">
                  <c:v>61000</c:v>
                </c:pt>
                <c:pt idx="9">
                  <c:v>85000</c:v>
                </c:pt>
                <c:pt idx="10">
                  <c:v>55000</c:v>
                </c:pt>
                <c:pt idx="11">
                  <c:v>41000</c:v>
                </c:pt>
                <c:pt idx="12">
                  <c:v>40000</c:v>
                </c:pt>
                <c:pt idx="13">
                  <c:v>57000</c:v>
                </c:pt>
                <c:pt idx="14">
                  <c:v>54300</c:v>
                </c:pt>
                <c:pt idx="15">
                  <c:v>34000</c:v>
                </c:pt>
                <c:pt idx="16">
                  <c:v>34000</c:v>
                </c:pt>
                <c:pt idx="17">
                  <c:v>65000</c:v>
                </c:pt>
                <c:pt idx="18">
                  <c:v>52000</c:v>
                </c:pt>
                <c:pt idx="19">
                  <c:v>87000</c:v>
                </c:pt>
                <c:pt idx="20">
                  <c:v>140000</c:v>
                </c:pt>
                <c:pt idx="21">
                  <c:v>86000</c:v>
                </c:pt>
                <c:pt idx="22">
                  <c:v>136000</c:v>
                </c:pt>
                <c:pt idx="23">
                  <c:v>50000</c:v>
                </c:pt>
                <c:pt idx="24">
                  <c:v>50000</c:v>
                </c:pt>
                <c:pt idx="25">
                  <c:v>65000</c:v>
                </c:pt>
                <c:pt idx="26">
                  <c:v>15000</c:v>
                </c:pt>
                <c:pt idx="27">
                  <c:v>36600</c:v>
                </c:pt>
                <c:pt idx="28">
                  <c:v>63500</c:v>
                </c:pt>
                <c:pt idx="29">
                  <c:v>47500</c:v>
                </c:pt>
                <c:pt idx="30">
                  <c:v>75000</c:v>
                </c:pt>
                <c:pt idx="31">
                  <c:v>85000</c:v>
                </c:pt>
                <c:pt idx="32">
                  <c:v>55000</c:v>
                </c:pt>
                <c:pt idx="33">
                  <c:v>46000</c:v>
                </c:pt>
                <c:pt idx="34">
                  <c:v>67660</c:v>
                </c:pt>
                <c:pt idx="35">
                  <c:v>90000</c:v>
                </c:pt>
                <c:pt idx="36">
                  <c:v>61750</c:v>
                </c:pt>
                <c:pt idx="37">
                  <c:v>65000</c:v>
                </c:pt>
                <c:pt idx="38">
                  <c:v>99000</c:v>
                </c:pt>
                <c:pt idx="39">
                  <c:v>85850</c:v>
                </c:pt>
                <c:pt idx="40">
                  <c:v>30000</c:v>
                </c:pt>
                <c:pt idx="41">
                  <c:v>38000</c:v>
                </c:pt>
                <c:pt idx="42">
                  <c:v>31200</c:v>
                </c:pt>
                <c:pt idx="43">
                  <c:v>65000</c:v>
                </c:pt>
                <c:pt idx="44">
                  <c:v>37440</c:v>
                </c:pt>
                <c:pt idx="45">
                  <c:v>70000</c:v>
                </c:pt>
                <c:pt idx="46">
                  <c:v>41600</c:v>
                </c:pt>
                <c:pt idx="47">
                  <c:v>30000</c:v>
                </c:pt>
                <c:pt idx="48">
                  <c:v>61980</c:v>
                </c:pt>
                <c:pt idx="49">
                  <c:v>57210.05</c:v>
                </c:pt>
                <c:pt idx="50">
                  <c:v>64000</c:v>
                </c:pt>
                <c:pt idx="51">
                  <c:v>21000</c:v>
                </c:pt>
                <c:pt idx="52">
                  <c:v>45000</c:v>
                </c:pt>
                <c:pt idx="53">
                  <c:v>65500</c:v>
                </c:pt>
                <c:pt idx="54">
                  <c:v>82400</c:v>
                </c:pt>
                <c:pt idx="55">
                  <c:v>108000</c:v>
                </c:pt>
                <c:pt idx="56">
                  <c:v>50000</c:v>
                </c:pt>
                <c:pt idx="57">
                  <c:v>48234</c:v>
                </c:pt>
                <c:pt idx="58">
                  <c:v>73500</c:v>
                </c:pt>
                <c:pt idx="59">
                  <c:v>55000</c:v>
                </c:pt>
                <c:pt idx="60">
                  <c:v>218000</c:v>
                </c:pt>
                <c:pt idx="61">
                  <c:v>42900</c:v>
                </c:pt>
                <c:pt idx="62">
                  <c:v>82500</c:v>
                </c:pt>
                <c:pt idx="63">
                  <c:v>95000</c:v>
                </c:pt>
                <c:pt idx="64">
                  <c:v>150000</c:v>
                </c:pt>
                <c:pt idx="65">
                  <c:v>77000</c:v>
                </c:pt>
                <c:pt idx="66">
                  <c:v>65000</c:v>
                </c:pt>
                <c:pt idx="67">
                  <c:v>62500</c:v>
                </c:pt>
                <c:pt idx="68">
                  <c:v>103300</c:v>
                </c:pt>
                <c:pt idx="69">
                  <c:v>70000</c:v>
                </c:pt>
                <c:pt idx="70">
                  <c:v>50533</c:v>
                </c:pt>
                <c:pt idx="71">
                  <c:v>153000</c:v>
                </c:pt>
                <c:pt idx="72">
                  <c:v>51200</c:v>
                </c:pt>
                <c:pt idx="73">
                  <c:v>60000</c:v>
                </c:pt>
                <c:pt idx="74">
                  <c:v>76444</c:v>
                </c:pt>
                <c:pt idx="75">
                  <c:v>47500</c:v>
                </c:pt>
                <c:pt idx="76">
                  <c:v>77500</c:v>
                </c:pt>
                <c:pt idx="77">
                  <c:v>76500</c:v>
                </c:pt>
                <c:pt idx="78">
                  <c:v>70500</c:v>
                </c:pt>
                <c:pt idx="79">
                  <c:v>49500</c:v>
                </c:pt>
                <c:pt idx="80">
                  <c:v>84420</c:v>
                </c:pt>
                <c:pt idx="81">
                  <c:v>63845</c:v>
                </c:pt>
                <c:pt idx="82">
                  <c:v>90000</c:v>
                </c:pt>
                <c:pt idx="83">
                  <c:v>86000</c:v>
                </c:pt>
                <c:pt idx="84">
                  <c:v>98000</c:v>
                </c:pt>
                <c:pt idx="85">
                  <c:v>121380</c:v>
                </c:pt>
                <c:pt idx="86">
                  <c:v>75000</c:v>
                </c:pt>
                <c:pt idx="87">
                  <c:v>119000</c:v>
                </c:pt>
                <c:pt idx="88">
                  <c:v>70000</c:v>
                </c:pt>
                <c:pt idx="89">
                  <c:v>69000</c:v>
                </c:pt>
                <c:pt idx="90">
                  <c:v>104500</c:v>
                </c:pt>
                <c:pt idx="91">
                  <c:v>83500</c:v>
                </c:pt>
                <c:pt idx="92">
                  <c:v>127846</c:v>
                </c:pt>
                <c:pt idx="93">
                  <c:v>147000</c:v>
                </c:pt>
                <c:pt idx="94">
                  <c:v>106000</c:v>
                </c:pt>
                <c:pt idx="95">
                  <c:v>115000</c:v>
                </c:pt>
                <c:pt idx="96">
                  <c:v>210000</c:v>
                </c:pt>
                <c:pt idx="97">
                  <c:v>45000</c:v>
                </c:pt>
                <c:pt idx="98">
                  <c:v>37000</c:v>
                </c:pt>
                <c:pt idx="99">
                  <c:v>30420</c:v>
                </c:pt>
                <c:pt idx="100">
                  <c:v>93000</c:v>
                </c:pt>
                <c:pt idx="101">
                  <c:v>60000</c:v>
                </c:pt>
                <c:pt idx="102">
                  <c:v>30000</c:v>
                </c:pt>
                <c:pt idx="103">
                  <c:v>60000</c:v>
                </c:pt>
                <c:pt idx="104">
                  <c:v>18000</c:v>
                </c:pt>
                <c:pt idx="105">
                  <c:v>60000</c:v>
                </c:pt>
                <c:pt idx="106">
                  <c:v>76480</c:v>
                </c:pt>
                <c:pt idx="107">
                  <c:v>47000</c:v>
                </c:pt>
                <c:pt idx="108">
                  <c:v>87000</c:v>
                </c:pt>
                <c:pt idx="109">
                  <c:v>50000</c:v>
                </c:pt>
                <c:pt idx="110">
                  <c:v>67000</c:v>
                </c:pt>
                <c:pt idx="111">
                  <c:v>86750</c:v>
                </c:pt>
                <c:pt idx="112">
                  <c:v>44000</c:v>
                </c:pt>
                <c:pt idx="113">
                  <c:v>37000</c:v>
                </c:pt>
                <c:pt idx="114">
                  <c:v>37000</c:v>
                </c:pt>
                <c:pt idx="115">
                  <c:v>93000</c:v>
                </c:pt>
                <c:pt idx="116">
                  <c:v>74945</c:v>
                </c:pt>
                <c:pt idx="117">
                  <c:v>42000</c:v>
                </c:pt>
                <c:pt idx="118">
                  <c:v>87000</c:v>
                </c:pt>
                <c:pt idx="119">
                  <c:v>40000</c:v>
                </c:pt>
                <c:pt idx="120">
                  <c:v>95000</c:v>
                </c:pt>
                <c:pt idx="121">
                  <c:v>160000</c:v>
                </c:pt>
                <c:pt idx="122">
                  <c:v>65000</c:v>
                </c:pt>
                <c:pt idx="123">
                  <c:v>110000</c:v>
                </c:pt>
                <c:pt idx="124">
                  <c:v>47250</c:v>
                </c:pt>
                <c:pt idx="125">
                  <c:v>110000</c:v>
                </c:pt>
                <c:pt idx="126">
                  <c:v>50000</c:v>
                </c:pt>
                <c:pt idx="127">
                  <c:v>100000</c:v>
                </c:pt>
                <c:pt idx="128">
                  <c:v>128000</c:v>
                </c:pt>
                <c:pt idx="129">
                  <c:v>112071</c:v>
                </c:pt>
                <c:pt idx="130">
                  <c:v>113260</c:v>
                </c:pt>
                <c:pt idx="131">
                  <c:v>66000</c:v>
                </c:pt>
                <c:pt idx="132">
                  <c:v>85000</c:v>
                </c:pt>
                <c:pt idx="133">
                  <c:v>82900</c:v>
                </c:pt>
                <c:pt idx="134">
                  <c:v>93000</c:v>
                </c:pt>
                <c:pt idx="135">
                  <c:v>180000</c:v>
                </c:pt>
                <c:pt idx="136">
                  <c:v>105000</c:v>
                </c:pt>
                <c:pt idx="137">
                  <c:v>70500</c:v>
                </c:pt>
                <c:pt idx="138">
                  <c:v>98000</c:v>
                </c:pt>
                <c:pt idx="139">
                  <c:v>66660</c:v>
                </c:pt>
                <c:pt idx="140">
                  <c:v>87000</c:v>
                </c:pt>
                <c:pt idx="141">
                  <c:v>70000</c:v>
                </c:pt>
                <c:pt idx="142">
                  <c:v>82000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42112"/>
        <c:axId val="128044032"/>
      </c:scatterChart>
      <c:valAx>
        <c:axId val="12804211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Total</a:t>
                </a:r>
                <a:r>
                  <a:rPr lang="en-US" sz="1400" baseline="0"/>
                  <a:t> Expenses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8373125988947269"/>
              <c:y val="0.9371767603123684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8044032"/>
        <c:crosses val="autoZero"/>
        <c:crossBetween val="midCat"/>
      </c:valAx>
      <c:valAx>
        <c:axId val="12804403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Salary + Bonus</a:t>
                </a:r>
              </a:p>
            </c:rich>
          </c:tx>
          <c:layout>
            <c:manualLayout>
              <c:xMode val="edge"/>
              <c:yMode val="edge"/>
              <c:x val="6.4520289167789629E-3"/>
              <c:y val="0.3772278280029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28042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Salary+Bonus+Benefits</a:t>
            </a:r>
            <a:r>
              <a:rPr lang="en-US" baseline="0"/>
              <a:t> vs. Total Expenses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54752972515287E-2"/>
          <c:y val="7.5528595962541717E-2"/>
          <c:w val="0.91757434614054278"/>
          <c:h val="0.8154726029616667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chemeClr val="tx2">
                  <a:lumMod val="75000"/>
                </a:schemeClr>
              </a:solidFill>
            </c:spPr>
          </c:marker>
          <c:trendline>
            <c:trendlineType val="power"/>
            <c:dispRSqr val="0"/>
            <c:dispEq val="0"/>
          </c:trendline>
          <c:xVal>
            <c:numRef>
              <c:f>ResponseData!$C$4:$C$146</c:f>
              <c:numCache>
                <c:formatCode>#,##0</c:formatCode>
                <c:ptCount val="143"/>
                <c:pt idx="0">
                  <c:v>150000</c:v>
                </c:pt>
                <c:pt idx="1">
                  <c:v>187600</c:v>
                </c:pt>
                <c:pt idx="2">
                  <c:v>80000</c:v>
                </c:pt>
                <c:pt idx="3">
                  <c:v>440000</c:v>
                </c:pt>
                <c:pt idx="4">
                  <c:v>250000</c:v>
                </c:pt>
                <c:pt idx="5">
                  <c:v>694072</c:v>
                </c:pt>
                <c:pt idx="6">
                  <c:v>480000</c:v>
                </c:pt>
                <c:pt idx="7">
                  <c:v>498000</c:v>
                </c:pt>
                <c:pt idx="8">
                  <c:v>290000</c:v>
                </c:pt>
                <c:pt idx="9">
                  <c:v>1700000</c:v>
                </c:pt>
                <c:pt idx="10">
                  <c:v>345000</c:v>
                </c:pt>
                <c:pt idx="11">
                  <c:v>120000</c:v>
                </c:pt>
                <c:pt idx="12">
                  <c:v>140500</c:v>
                </c:pt>
                <c:pt idx="13">
                  <c:v>475000</c:v>
                </c:pt>
                <c:pt idx="14">
                  <c:v>782000</c:v>
                </c:pt>
                <c:pt idx="15">
                  <c:v>302063</c:v>
                </c:pt>
                <c:pt idx="16">
                  <c:v>105000</c:v>
                </c:pt>
                <c:pt idx="17">
                  <c:v>1200000</c:v>
                </c:pt>
                <c:pt idx="18">
                  <c:v>356000</c:v>
                </c:pt>
                <c:pt idx="19">
                  <c:v>600000</c:v>
                </c:pt>
                <c:pt idx="20">
                  <c:v>1200000</c:v>
                </c:pt>
                <c:pt idx="21">
                  <c:v>1600000</c:v>
                </c:pt>
                <c:pt idx="22">
                  <c:v>2200000</c:v>
                </c:pt>
                <c:pt idx="23">
                  <c:v>540000</c:v>
                </c:pt>
                <c:pt idx="24">
                  <c:v>300000</c:v>
                </c:pt>
                <c:pt idx="25">
                  <c:v>50000</c:v>
                </c:pt>
                <c:pt idx="26">
                  <c:v>200000</c:v>
                </c:pt>
                <c:pt idx="27">
                  <c:v>280000</c:v>
                </c:pt>
                <c:pt idx="28">
                  <c:v>1400000</c:v>
                </c:pt>
                <c:pt idx="29">
                  <c:v>175000</c:v>
                </c:pt>
                <c:pt idx="30">
                  <c:v>221000</c:v>
                </c:pt>
                <c:pt idx="31">
                  <c:v>108111</c:v>
                </c:pt>
                <c:pt idx="32">
                  <c:v>382629</c:v>
                </c:pt>
                <c:pt idx="33">
                  <c:v>194500</c:v>
                </c:pt>
                <c:pt idx="34">
                  <c:v>1639959</c:v>
                </c:pt>
                <c:pt idx="35">
                  <c:v>1300000</c:v>
                </c:pt>
                <c:pt idx="36">
                  <c:v>250000</c:v>
                </c:pt>
                <c:pt idx="37">
                  <c:v>2000000</c:v>
                </c:pt>
                <c:pt idx="38">
                  <c:v>1320490</c:v>
                </c:pt>
                <c:pt idx="39">
                  <c:v>1461000</c:v>
                </c:pt>
                <c:pt idx="40">
                  <c:v>129486</c:v>
                </c:pt>
                <c:pt idx="41">
                  <c:v>293337</c:v>
                </c:pt>
                <c:pt idx="42">
                  <c:v>125000</c:v>
                </c:pt>
                <c:pt idx="43">
                  <c:v>1070390</c:v>
                </c:pt>
                <c:pt idx="44">
                  <c:v>194394</c:v>
                </c:pt>
                <c:pt idx="45">
                  <c:v>150000</c:v>
                </c:pt>
                <c:pt idx="46">
                  <c:v>700000</c:v>
                </c:pt>
                <c:pt idx="47">
                  <c:v>134200</c:v>
                </c:pt>
                <c:pt idx="48">
                  <c:v>2015260</c:v>
                </c:pt>
                <c:pt idx="49">
                  <c:v>342000</c:v>
                </c:pt>
                <c:pt idx="50">
                  <c:v>1584711</c:v>
                </c:pt>
                <c:pt idx="51">
                  <c:v>75000</c:v>
                </c:pt>
                <c:pt idx="52">
                  <c:v>157000</c:v>
                </c:pt>
                <c:pt idx="53">
                  <c:v>526000</c:v>
                </c:pt>
                <c:pt idx="54">
                  <c:v>1108900</c:v>
                </c:pt>
                <c:pt idx="55">
                  <c:v>6800000</c:v>
                </c:pt>
                <c:pt idx="56">
                  <c:v>345000</c:v>
                </c:pt>
                <c:pt idx="57">
                  <c:v>633041</c:v>
                </c:pt>
                <c:pt idx="58">
                  <c:v>450000</c:v>
                </c:pt>
                <c:pt idx="59">
                  <c:v>1497591</c:v>
                </c:pt>
                <c:pt idx="60">
                  <c:v>14000000</c:v>
                </c:pt>
                <c:pt idx="61">
                  <c:v>150000</c:v>
                </c:pt>
                <c:pt idx="62">
                  <c:v>632488</c:v>
                </c:pt>
                <c:pt idx="63">
                  <c:v>1280000</c:v>
                </c:pt>
                <c:pt idx="64">
                  <c:v>1300000</c:v>
                </c:pt>
                <c:pt idx="65">
                  <c:v>3000000</c:v>
                </c:pt>
                <c:pt idx="66">
                  <c:v>1219000</c:v>
                </c:pt>
                <c:pt idx="67">
                  <c:v>381762</c:v>
                </c:pt>
                <c:pt idx="68">
                  <c:v>1208500</c:v>
                </c:pt>
                <c:pt idx="69">
                  <c:v>498000</c:v>
                </c:pt>
                <c:pt idx="70">
                  <c:v>740794</c:v>
                </c:pt>
                <c:pt idx="71">
                  <c:v>19189284</c:v>
                </c:pt>
                <c:pt idx="72">
                  <c:v>500000</c:v>
                </c:pt>
                <c:pt idx="73">
                  <c:v>1550000</c:v>
                </c:pt>
                <c:pt idx="74">
                  <c:v>1037502</c:v>
                </c:pt>
                <c:pt idx="75">
                  <c:v>1500000</c:v>
                </c:pt>
                <c:pt idx="76">
                  <c:v>1500000</c:v>
                </c:pt>
                <c:pt idx="77">
                  <c:v>9000000</c:v>
                </c:pt>
                <c:pt idx="78">
                  <c:v>900000</c:v>
                </c:pt>
                <c:pt idx="79">
                  <c:v>1040091.01</c:v>
                </c:pt>
                <c:pt idx="80">
                  <c:v>2300000</c:v>
                </c:pt>
                <c:pt idx="81">
                  <c:v>282863</c:v>
                </c:pt>
                <c:pt idx="82">
                  <c:v>2015084</c:v>
                </c:pt>
                <c:pt idx="83">
                  <c:v>919527</c:v>
                </c:pt>
                <c:pt idx="84">
                  <c:v>2300000</c:v>
                </c:pt>
                <c:pt idx="85">
                  <c:v>8300000</c:v>
                </c:pt>
                <c:pt idx="86">
                  <c:v>260000</c:v>
                </c:pt>
                <c:pt idx="87">
                  <c:v>2000000</c:v>
                </c:pt>
                <c:pt idx="88">
                  <c:v>3500000</c:v>
                </c:pt>
                <c:pt idx="89">
                  <c:v>1076000</c:v>
                </c:pt>
                <c:pt idx="90">
                  <c:v>289000</c:v>
                </c:pt>
                <c:pt idx="91">
                  <c:v>1300000</c:v>
                </c:pt>
                <c:pt idx="92">
                  <c:v>6819369</c:v>
                </c:pt>
                <c:pt idx="93">
                  <c:v>9100000</c:v>
                </c:pt>
                <c:pt idx="94">
                  <c:v>1349000</c:v>
                </c:pt>
                <c:pt idx="95">
                  <c:v>5700000</c:v>
                </c:pt>
                <c:pt idx="96">
                  <c:v>22600000</c:v>
                </c:pt>
                <c:pt idx="97">
                  <c:v>185000</c:v>
                </c:pt>
                <c:pt idx="98">
                  <c:v>380000</c:v>
                </c:pt>
                <c:pt idx="99">
                  <c:v>156000</c:v>
                </c:pt>
                <c:pt idx="100">
                  <c:v>900000</c:v>
                </c:pt>
                <c:pt idx="101">
                  <c:v>1167387</c:v>
                </c:pt>
                <c:pt idx="102">
                  <c:v>80000</c:v>
                </c:pt>
                <c:pt idx="103">
                  <c:v>310000</c:v>
                </c:pt>
                <c:pt idx="104">
                  <c:v>81000</c:v>
                </c:pt>
                <c:pt idx="105">
                  <c:v>240000</c:v>
                </c:pt>
                <c:pt idx="106">
                  <c:v>611500</c:v>
                </c:pt>
                <c:pt idx="107">
                  <c:v>150000</c:v>
                </c:pt>
                <c:pt idx="108">
                  <c:v>550000</c:v>
                </c:pt>
                <c:pt idx="109">
                  <c:v>514384</c:v>
                </c:pt>
                <c:pt idx="110">
                  <c:v>750000</c:v>
                </c:pt>
                <c:pt idx="111">
                  <c:v>1500000</c:v>
                </c:pt>
                <c:pt idx="112">
                  <c:v>324475</c:v>
                </c:pt>
                <c:pt idx="113">
                  <c:v>650000</c:v>
                </c:pt>
                <c:pt idx="114">
                  <c:v>650000</c:v>
                </c:pt>
                <c:pt idx="115">
                  <c:v>997000</c:v>
                </c:pt>
                <c:pt idx="116">
                  <c:v>785000</c:v>
                </c:pt>
                <c:pt idx="117">
                  <c:v>72000</c:v>
                </c:pt>
                <c:pt idx="118">
                  <c:v>440000</c:v>
                </c:pt>
                <c:pt idx="119">
                  <c:v>321000</c:v>
                </c:pt>
                <c:pt idx="120">
                  <c:v>4300000</c:v>
                </c:pt>
                <c:pt idx="121">
                  <c:v>900000</c:v>
                </c:pt>
                <c:pt idx="122">
                  <c:v>1400000</c:v>
                </c:pt>
                <c:pt idx="123">
                  <c:v>11000000</c:v>
                </c:pt>
                <c:pt idx="124">
                  <c:v>393140</c:v>
                </c:pt>
                <c:pt idx="125">
                  <c:v>435000</c:v>
                </c:pt>
                <c:pt idx="126">
                  <c:v>370000</c:v>
                </c:pt>
                <c:pt idx="127">
                  <c:v>1200000</c:v>
                </c:pt>
                <c:pt idx="128">
                  <c:v>4944536</c:v>
                </c:pt>
                <c:pt idx="129">
                  <c:v>445000</c:v>
                </c:pt>
                <c:pt idx="130">
                  <c:v>2964597</c:v>
                </c:pt>
                <c:pt idx="131">
                  <c:v>220000</c:v>
                </c:pt>
                <c:pt idx="132">
                  <c:v>301325</c:v>
                </c:pt>
                <c:pt idx="133">
                  <c:v>308352</c:v>
                </c:pt>
                <c:pt idx="134">
                  <c:v>582000</c:v>
                </c:pt>
                <c:pt idx="135">
                  <c:v>1200000</c:v>
                </c:pt>
                <c:pt idx="136">
                  <c:v>14000000</c:v>
                </c:pt>
                <c:pt idx="137">
                  <c:v>3000000</c:v>
                </c:pt>
                <c:pt idx="138">
                  <c:v>5000000</c:v>
                </c:pt>
                <c:pt idx="139">
                  <c:v>350000</c:v>
                </c:pt>
                <c:pt idx="140">
                  <c:v>6000000</c:v>
                </c:pt>
                <c:pt idx="141">
                  <c:v>1500000</c:v>
                </c:pt>
                <c:pt idx="142">
                  <c:v>450000</c:v>
                </c:pt>
              </c:numCache>
            </c:numRef>
          </c:xVal>
          <c:yVal>
            <c:numRef>
              <c:f>ResponseData!$I$4:$I$146</c:f>
              <c:numCache>
                <c:formatCode>#,##0</c:formatCode>
                <c:ptCount val="143"/>
                <c:pt idx="0">
                  <c:v>37080</c:v>
                </c:pt>
                <c:pt idx="1">
                  <c:v>60618</c:v>
                </c:pt>
                <c:pt idx="2">
                  <c:v>32167</c:v>
                </c:pt>
                <c:pt idx="3">
                  <c:v>55000</c:v>
                </c:pt>
                <c:pt idx="4">
                  <c:v>49100</c:v>
                </c:pt>
                <c:pt idx="5">
                  <c:v>68490</c:v>
                </c:pt>
                <c:pt idx="6">
                  <c:v>79130</c:v>
                </c:pt>
                <c:pt idx="7">
                  <c:v>79400</c:v>
                </c:pt>
                <c:pt idx="8">
                  <c:v>63500</c:v>
                </c:pt>
                <c:pt idx="9">
                  <c:v>88300</c:v>
                </c:pt>
                <c:pt idx="10">
                  <c:v>60340</c:v>
                </c:pt>
                <c:pt idx="11">
                  <c:v>48000</c:v>
                </c:pt>
                <c:pt idx="12">
                  <c:v>47200</c:v>
                </c:pt>
                <c:pt idx="13">
                  <c:v>69000</c:v>
                </c:pt>
                <c:pt idx="14">
                  <c:v>54300</c:v>
                </c:pt>
                <c:pt idx="15">
                  <c:v>34000</c:v>
                </c:pt>
                <c:pt idx="16">
                  <c:v>38128</c:v>
                </c:pt>
                <c:pt idx="17">
                  <c:v>72000</c:v>
                </c:pt>
                <c:pt idx="18">
                  <c:v>61000</c:v>
                </c:pt>
                <c:pt idx="19">
                  <c:v>101000</c:v>
                </c:pt>
                <c:pt idx="20">
                  <c:v>155000</c:v>
                </c:pt>
                <c:pt idx="21">
                  <c:v>109000</c:v>
                </c:pt>
                <c:pt idx="22">
                  <c:v>162000</c:v>
                </c:pt>
                <c:pt idx="23">
                  <c:v>50000</c:v>
                </c:pt>
                <c:pt idx="24">
                  <c:v>50000</c:v>
                </c:pt>
                <c:pt idx="25">
                  <c:v>65000</c:v>
                </c:pt>
                <c:pt idx="26">
                  <c:v>15000</c:v>
                </c:pt>
                <c:pt idx="27">
                  <c:v>36600</c:v>
                </c:pt>
                <c:pt idx="28">
                  <c:v>63500</c:v>
                </c:pt>
                <c:pt idx="29">
                  <c:v>48700</c:v>
                </c:pt>
                <c:pt idx="30">
                  <c:v>77280</c:v>
                </c:pt>
                <c:pt idx="31">
                  <c:v>90200</c:v>
                </c:pt>
                <c:pt idx="32">
                  <c:v>62160</c:v>
                </c:pt>
                <c:pt idx="33">
                  <c:v>53250</c:v>
                </c:pt>
                <c:pt idx="34">
                  <c:v>76660</c:v>
                </c:pt>
                <c:pt idx="35">
                  <c:v>99000</c:v>
                </c:pt>
                <c:pt idx="36">
                  <c:v>71410</c:v>
                </c:pt>
                <c:pt idx="37">
                  <c:v>80000</c:v>
                </c:pt>
                <c:pt idx="38">
                  <c:v>114000</c:v>
                </c:pt>
                <c:pt idx="39">
                  <c:v>107359</c:v>
                </c:pt>
                <c:pt idx="40">
                  <c:v>30000</c:v>
                </c:pt>
                <c:pt idx="41">
                  <c:v>38000</c:v>
                </c:pt>
                <c:pt idx="42">
                  <c:v>31200</c:v>
                </c:pt>
                <c:pt idx="43">
                  <c:v>65000</c:v>
                </c:pt>
                <c:pt idx="44">
                  <c:v>37440</c:v>
                </c:pt>
                <c:pt idx="45">
                  <c:v>70000</c:v>
                </c:pt>
                <c:pt idx="46">
                  <c:v>41600</c:v>
                </c:pt>
                <c:pt idx="47">
                  <c:v>30000</c:v>
                </c:pt>
                <c:pt idx="48">
                  <c:v>61980</c:v>
                </c:pt>
                <c:pt idx="49">
                  <c:v>57210.05</c:v>
                </c:pt>
                <c:pt idx="50">
                  <c:v>64000</c:v>
                </c:pt>
                <c:pt idx="51">
                  <c:v>21000</c:v>
                </c:pt>
                <c:pt idx="52">
                  <c:v>45000</c:v>
                </c:pt>
                <c:pt idx="53">
                  <c:v>65500</c:v>
                </c:pt>
                <c:pt idx="54">
                  <c:v>82400</c:v>
                </c:pt>
                <c:pt idx="55">
                  <c:v>108000</c:v>
                </c:pt>
                <c:pt idx="56">
                  <c:v>50000</c:v>
                </c:pt>
                <c:pt idx="57">
                  <c:v>49979</c:v>
                </c:pt>
                <c:pt idx="58">
                  <c:v>75900</c:v>
                </c:pt>
                <c:pt idx="59">
                  <c:v>57500</c:v>
                </c:pt>
                <c:pt idx="60">
                  <c:v>221000</c:v>
                </c:pt>
                <c:pt idx="61">
                  <c:v>46900</c:v>
                </c:pt>
                <c:pt idx="62">
                  <c:v>86500</c:v>
                </c:pt>
                <c:pt idx="63">
                  <c:v>100000</c:v>
                </c:pt>
                <c:pt idx="64">
                  <c:v>155000</c:v>
                </c:pt>
                <c:pt idx="65">
                  <c:v>82000</c:v>
                </c:pt>
                <c:pt idx="66">
                  <c:v>70000</c:v>
                </c:pt>
                <c:pt idx="67">
                  <c:v>67975</c:v>
                </c:pt>
                <c:pt idx="68">
                  <c:v>109216</c:v>
                </c:pt>
                <c:pt idx="69">
                  <c:v>76000</c:v>
                </c:pt>
                <c:pt idx="70">
                  <c:v>56533</c:v>
                </c:pt>
                <c:pt idx="71">
                  <c:v>159000</c:v>
                </c:pt>
                <c:pt idx="72">
                  <c:v>57200</c:v>
                </c:pt>
                <c:pt idx="73">
                  <c:v>67000</c:v>
                </c:pt>
                <c:pt idx="74">
                  <c:v>83444</c:v>
                </c:pt>
                <c:pt idx="75">
                  <c:v>54500</c:v>
                </c:pt>
                <c:pt idx="76">
                  <c:v>85000</c:v>
                </c:pt>
                <c:pt idx="77">
                  <c:v>84150</c:v>
                </c:pt>
                <c:pt idx="78">
                  <c:v>78500</c:v>
                </c:pt>
                <c:pt idx="79">
                  <c:v>58440</c:v>
                </c:pt>
                <c:pt idx="80">
                  <c:v>94420</c:v>
                </c:pt>
                <c:pt idx="81">
                  <c:v>74244</c:v>
                </c:pt>
                <c:pt idx="82">
                  <c:v>100800</c:v>
                </c:pt>
                <c:pt idx="83">
                  <c:v>97880</c:v>
                </c:pt>
                <c:pt idx="84">
                  <c:v>111380</c:v>
                </c:pt>
                <c:pt idx="85">
                  <c:v>137280</c:v>
                </c:pt>
                <c:pt idx="86">
                  <c:v>92000</c:v>
                </c:pt>
                <c:pt idx="87">
                  <c:v>136500</c:v>
                </c:pt>
                <c:pt idx="88">
                  <c:v>87500</c:v>
                </c:pt>
                <c:pt idx="89">
                  <c:v>87000</c:v>
                </c:pt>
                <c:pt idx="90">
                  <c:v>123075</c:v>
                </c:pt>
                <c:pt idx="91">
                  <c:v>103500</c:v>
                </c:pt>
                <c:pt idx="92">
                  <c:v>152669</c:v>
                </c:pt>
                <c:pt idx="93">
                  <c:v>172000</c:v>
                </c:pt>
                <c:pt idx="94">
                  <c:v>132000</c:v>
                </c:pt>
                <c:pt idx="95">
                  <c:v>145000</c:v>
                </c:pt>
                <c:pt idx="96">
                  <c:v>250000</c:v>
                </c:pt>
                <c:pt idx="97">
                  <c:v>45000</c:v>
                </c:pt>
                <c:pt idx="98">
                  <c:v>37000</c:v>
                </c:pt>
                <c:pt idx="99">
                  <c:v>30420</c:v>
                </c:pt>
                <c:pt idx="100">
                  <c:v>93000</c:v>
                </c:pt>
                <c:pt idx="101">
                  <c:v>60000</c:v>
                </c:pt>
                <c:pt idx="102">
                  <c:v>30000</c:v>
                </c:pt>
                <c:pt idx="103">
                  <c:v>60000</c:v>
                </c:pt>
                <c:pt idx="104">
                  <c:v>18000</c:v>
                </c:pt>
                <c:pt idx="105">
                  <c:v>60000</c:v>
                </c:pt>
                <c:pt idx="106">
                  <c:v>76480</c:v>
                </c:pt>
                <c:pt idx="107">
                  <c:v>47000</c:v>
                </c:pt>
                <c:pt idx="108">
                  <c:v>87000</c:v>
                </c:pt>
                <c:pt idx="109">
                  <c:v>51500</c:v>
                </c:pt>
                <c:pt idx="110">
                  <c:v>68700</c:v>
                </c:pt>
                <c:pt idx="111">
                  <c:v>88950</c:v>
                </c:pt>
                <c:pt idx="112">
                  <c:v>46202</c:v>
                </c:pt>
                <c:pt idx="113">
                  <c:v>39400</c:v>
                </c:pt>
                <c:pt idx="114">
                  <c:v>39400</c:v>
                </c:pt>
                <c:pt idx="115">
                  <c:v>97000</c:v>
                </c:pt>
                <c:pt idx="116">
                  <c:v>79245</c:v>
                </c:pt>
                <c:pt idx="117">
                  <c:v>46700</c:v>
                </c:pt>
                <c:pt idx="118">
                  <c:v>92500</c:v>
                </c:pt>
                <c:pt idx="119">
                  <c:v>46000</c:v>
                </c:pt>
                <c:pt idx="120">
                  <c:v>101500</c:v>
                </c:pt>
                <c:pt idx="121">
                  <c:v>166700</c:v>
                </c:pt>
                <c:pt idx="122">
                  <c:v>72000</c:v>
                </c:pt>
                <c:pt idx="123">
                  <c:v>118000</c:v>
                </c:pt>
                <c:pt idx="124">
                  <c:v>56670</c:v>
                </c:pt>
                <c:pt idx="125">
                  <c:v>120000</c:v>
                </c:pt>
                <c:pt idx="126">
                  <c:v>65000</c:v>
                </c:pt>
                <c:pt idx="127">
                  <c:v>117000</c:v>
                </c:pt>
                <c:pt idx="128">
                  <c:v>147000</c:v>
                </c:pt>
                <c:pt idx="129">
                  <c:v>137654</c:v>
                </c:pt>
                <c:pt idx="130">
                  <c:v>141850</c:v>
                </c:pt>
                <c:pt idx="131">
                  <c:v>67200</c:v>
                </c:pt>
                <c:pt idx="132">
                  <c:v>91200</c:v>
                </c:pt>
                <c:pt idx="133">
                  <c:v>97822</c:v>
                </c:pt>
                <c:pt idx="134">
                  <c:v>109200</c:v>
                </c:pt>
                <c:pt idx="135">
                  <c:v>220000</c:v>
                </c:pt>
                <c:pt idx="136">
                  <c:v>150000</c:v>
                </c:pt>
                <c:pt idx="137">
                  <c:v>71500</c:v>
                </c:pt>
                <c:pt idx="138">
                  <c:v>108000</c:v>
                </c:pt>
                <c:pt idx="139">
                  <c:v>77660</c:v>
                </c:pt>
                <c:pt idx="140">
                  <c:v>102000</c:v>
                </c:pt>
                <c:pt idx="141">
                  <c:v>88000</c:v>
                </c:pt>
                <c:pt idx="142">
                  <c:v>109000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34976"/>
        <c:axId val="116336896"/>
      </c:scatterChart>
      <c:valAx>
        <c:axId val="116334976"/>
        <c:scaling>
          <c:orientation val="minMax"/>
        </c:scaling>
        <c:delete val="0"/>
        <c:axPos val="b"/>
        <c:minorGridlines>
          <c:spPr>
            <a:ln w="9525">
              <a:solidFill>
                <a:schemeClr val="tx1"/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Total</a:t>
                </a:r>
                <a:r>
                  <a:rPr lang="en-US" sz="1400" baseline="0"/>
                  <a:t> Expenses</a:t>
                </a:r>
                <a:endParaRPr lang="en-US" sz="1400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16336896"/>
        <c:crosses val="autoZero"/>
        <c:crossBetween val="midCat"/>
      </c:valAx>
      <c:valAx>
        <c:axId val="116336896"/>
        <c:scaling>
          <c:orientation val="minMax"/>
        </c:scaling>
        <c:delete val="0"/>
        <c:axPos val="l"/>
        <c:majorGridlines>
          <c:spPr>
            <a:ln w="12700"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Total Compensation</a:t>
                </a:r>
              </a:p>
            </c:rich>
          </c:tx>
          <c:layout>
            <c:manualLayout>
              <c:xMode val="edge"/>
              <c:yMode val="edge"/>
              <c:x val="6.4520289167789629E-3"/>
              <c:y val="0.3519192508343864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6334976"/>
        <c:crosses val="autoZero"/>
        <c:crossBetween val="midCat"/>
      </c:valAx>
      <c:spPr>
        <a:ln w="15875">
          <a:solidFill>
            <a:schemeClr val="tx1"/>
          </a:solidFill>
        </a:ln>
      </c:spPr>
    </c:plotArea>
    <c:plotVisOnly val="1"/>
    <c:dispBlanksAs val="gap"/>
    <c:showDLblsOverMax val="0"/>
  </c:chart>
  <c:spPr>
    <a:ln w="15875">
      <a:solidFill>
        <a:schemeClr val="tx1"/>
      </a:solidFill>
    </a:ln>
  </c:spPr>
  <c:printSettings>
    <c:headerFooter>
      <c:oddHeader>&amp;CAlabama Nonprofit Salary Survey
Spring of 2012</c:oddHeader>
    </c:headerFooter>
    <c:pageMargins b="0.75" l="0.25" r="0.25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Base Compensation vs.</a:t>
            </a:r>
            <a:r>
              <a:rPr lang="en-US" baseline="0"/>
              <a:t> Total Expenses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54752972515287E-2"/>
          <c:y val="8.2112958102459416E-2"/>
          <c:w val="0.91757434614054278"/>
          <c:h val="0.80888824082174915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ResponseData!$J$4</c:f>
              <c:strCache>
                <c:ptCount val="1"/>
                <c:pt idx="0">
                  <c:v>Advocacy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ResponseData!$C$4:$C$17</c:f>
              <c:numCache>
                <c:formatCode>#,##0</c:formatCode>
                <c:ptCount val="14"/>
                <c:pt idx="0">
                  <c:v>150000</c:v>
                </c:pt>
                <c:pt idx="1">
                  <c:v>187600</c:v>
                </c:pt>
                <c:pt idx="2">
                  <c:v>80000</c:v>
                </c:pt>
                <c:pt idx="3">
                  <c:v>440000</c:v>
                </c:pt>
                <c:pt idx="4">
                  <c:v>250000</c:v>
                </c:pt>
                <c:pt idx="5">
                  <c:v>694072</c:v>
                </c:pt>
                <c:pt idx="6">
                  <c:v>480000</c:v>
                </c:pt>
                <c:pt idx="7">
                  <c:v>498000</c:v>
                </c:pt>
                <c:pt idx="8">
                  <c:v>290000</c:v>
                </c:pt>
                <c:pt idx="9">
                  <c:v>1700000</c:v>
                </c:pt>
                <c:pt idx="10">
                  <c:v>345000</c:v>
                </c:pt>
                <c:pt idx="11">
                  <c:v>120000</c:v>
                </c:pt>
                <c:pt idx="12">
                  <c:v>140500</c:v>
                </c:pt>
                <c:pt idx="13">
                  <c:v>475000</c:v>
                </c:pt>
              </c:numCache>
            </c:numRef>
          </c:xVal>
          <c:yVal>
            <c:numRef>
              <c:f>ResponseData!$I$4:$I$17</c:f>
              <c:numCache>
                <c:formatCode>#,##0</c:formatCode>
                <c:ptCount val="14"/>
                <c:pt idx="0">
                  <c:v>37080</c:v>
                </c:pt>
                <c:pt idx="1">
                  <c:v>60618</c:v>
                </c:pt>
                <c:pt idx="2">
                  <c:v>32167</c:v>
                </c:pt>
                <c:pt idx="3">
                  <c:v>55000</c:v>
                </c:pt>
                <c:pt idx="4">
                  <c:v>49100</c:v>
                </c:pt>
                <c:pt idx="5">
                  <c:v>68490</c:v>
                </c:pt>
                <c:pt idx="6">
                  <c:v>79130</c:v>
                </c:pt>
                <c:pt idx="7">
                  <c:v>79400</c:v>
                </c:pt>
                <c:pt idx="8">
                  <c:v>63500</c:v>
                </c:pt>
                <c:pt idx="9">
                  <c:v>88300</c:v>
                </c:pt>
                <c:pt idx="10">
                  <c:v>60340</c:v>
                </c:pt>
                <c:pt idx="11">
                  <c:v>48000</c:v>
                </c:pt>
                <c:pt idx="12">
                  <c:v>47200</c:v>
                </c:pt>
                <c:pt idx="13">
                  <c:v>69000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ResponseData!$J$18</c:f>
              <c:strCache>
                <c:ptCount val="1"/>
                <c:pt idx="0">
                  <c:v>Arts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</c:marker>
          <c:xVal>
            <c:numRef>
              <c:f>ResponseData!$C$18:$C$26</c:f>
              <c:numCache>
                <c:formatCode>#,##0</c:formatCode>
                <c:ptCount val="9"/>
                <c:pt idx="0">
                  <c:v>782000</c:v>
                </c:pt>
                <c:pt idx="1">
                  <c:v>302063</c:v>
                </c:pt>
                <c:pt idx="2">
                  <c:v>105000</c:v>
                </c:pt>
                <c:pt idx="3">
                  <c:v>1200000</c:v>
                </c:pt>
                <c:pt idx="4">
                  <c:v>356000</c:v>
                </c:pt>
                <c:pt idx="5">
                  <c:v>600000</c:v>
                </c:pt>
                <c:pt idx="6">
                  <c:v>1200000</c:v>
                </c:pt>
                <c:pt idx="7">
                  <c:v>1600000</c:v>
                </c:pt>
                <c:pt idx="8">
                  <c:v>2200000</c:v>
                </c:pt>
              </c:numCache>
            </c:numRef>
          </c:xVal>
          <c:yVal>
            <c:numRef>
              <c:f>ResponseData!$I$18:$I$26</c:f>
              <c:numCache>
                <c:formatCode>#,##0</c:formatCode>
                <c:ptCount val="9"/>
                <c:pt idx="0">
                  <c:v>54300</c:v>
                </c:pt>
                <c:pt idx="1">
                  <c:v>34000</c:v>
                </c:pt>
                <c:pt idx="2">
                  <c:v>38128</c:v>
                </c:pt>
                <c:pt idx="3">
                  <c:v>72000</c:v>
                </c:pt>
                <c:pt idx="4">
                  <c:v>61000</c:v>
                </c:pt>
                <c:pt idx="5">
                  <c:v>101000</c:v>
                </c:pt>
                <c:pt idx="6">
                  <c:v>155000</c:v>
                </c:pt>
                <c:pt idx="7">
                  <c:v>109000</c:v>
                </c:pt>
                <c:pt idx="8">
                  <c:v>162000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ResponseData!$J$27</c:f>
              <c:strCache>
                <c:ptCount val="1"/>
                <c:pt idx="0">
                  <c:v>Education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</c:marker>
          <c:xVal>
            <c:numRef>
              <c:f>ResponseData!$C$27:$C$43</c:f>
              <c:numCache>
                <c:formatCode>#,##0</c:formatCode>
                <c:ptCount val="17"/>
                <c:pt idx="0">
                  <c:v>540000</c:v>
                </c:pt>
                <c:pt idx="1">
                  <c:v>300000</c:v>
                </c:pt>
                <c:pt idx="2">
                  <c:v>50000</c:v>
                </c:pt>
                <c:pt idx="3">
                  <c:v>200000</c:v>
                </c:pt>
                <c:pt idx="4">
                  <c:v>280000</c:v>
                </c:pt>
                <c:pt idx="5">
                  <c:v>1400000</c:v>
                </c:pt>
                <c:pt idx="6">
                  <c:v>175000</c:v>
                </c:pt>
                <c:pt idx="7">
                  <c:v>221000</c:v>
                </c:pt>
                <c:pt idx="8">
                  <c:v>108111</c:v>
                </c:pt>
                <c:pt idx="9">
                  <c:v>382629</c:v>
                </c:pt>
                <c:pt idx="10">
                  <c:v>194500</c:v>
                </c:pt>
                <c:pt idx="11">
                  <c:v>1639959</c:v>
                </c:pt>
                <c:pt idx="12">
                  <c:v>1300000</c:v>
                </c:pt>
                <c:pt idx="13">
                  <c:v>250000</c:v>
                </c:pt>
                <c:pt idx="14">
                  <c:v>2000000</c:v>
                </c:pt>
                <c:pt idx="15">
                  <c:v>1320490</c:v>
                </c:pt>
                <c:pt idx="16">
                  <c:v>1461000</c:v>
                </c:pt>
              </c:numCache>
            </c:numRef>
          </c:xVal>
          <c:yVal>
            <c:numRef>
              <c:f>ResponseData!$I$27:$I$43</c:f>
              <c:numCache>
                <c:formatCode>#,##0</c:formatCode>
                <c:ptCount val="17"/>
                <c:pt idx="0">
                  <c:v>50000</c:v>
                </c:pt>
                <c:pt idx="1">
                  <c:v>50000</c:v>
                </c:pt>
                <c:pt idx="2">
                  <c:v>65000</c:v>
                </c:pt>
                <c:pt idx="3">
                  <c:v>15000</c:v>
                </c:pt>
                <c:pt idx="4">
                  <c:v>36600</c:v>
                </c:pt>
                <c:pt idx="5">
                  <c:v>63500</c:v>
                </c:pt>
                <c:pt idx="6">
                  <c:v>48700</c:v>
                </c:pt>
                <c:pt idx="7">
                  <c:v>77280</c:v>
                </c:pt>
                <c:pt idx="8">
                  <c:v>90200</c:v>
                </c:pt>
                <c:pt idx="9">
                  <c:v>62160</c:v>
                </c:pt>
                <c:pt idx="10">
                  <c:v>53250</c:v>
                </c:pt>
                <c:pt idx="11">
                  <c:v>76660</c:v>
                </c:pt>
                <c:pt idx="12">
                  <c:v>99000</c:v>
                </c:pt>
                <c:pt idx="13">
                  <c:v>71410</c:v>
                </c:pt>
                <c:pt idx="14">
                  <c:v>80000</c:v>
                </c:pt>
                <c:pt idx="15">
                  <c:v>114000</c:v>
                </c:pt>
                <c:pt idx="16">
                  <c:v>107359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ResponseData!$J$44</c:f>
              <c:strCache>
                <c:ptCount val="1"/>
                <c:pt idx="0">
                  <c:v>Human Services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noFill/>
              <a:ln w="22225"/>
            </c:spPr>
          </c:marker>
          <c:trendline>
            <c:trendlineType val="power"/>
            <c:forward val="2"/>
            <c:dispRSqr val="0"/>
            <c:dispEq val="0"/>
          </c:trendline>
          <c:xVal>
            <c:numRef>
              <c:f>ResponseData!$C$44:$C$100</c:f>
              <c:numCache>
                <c:formatCode>#,##0</c:formatCode>
                <c:ptCount val="57"/>
                <c:pt idx="0">
                  <c:v>129486</c:v>
                </c:pt>
                <c:pt idx="1">
                  <c:v>293337</c:v>
                </c:pt>
                <c:pt idx="2">
                  <c:v>125000</c:v>
                </c:pt>
                <c:pt idx="3">
                  <c:v>1070390</c:v>
                </c:pt>
                <c:pt idx="4">
                  <c:v>194394</c:v>
                </c:pt>
                <c:pt idx="5">
                  <c:v>150000</c:v>
                </c:pt>
                <c:pt idx="6">
                  <c:v>700000</c:v>
                </c:pt>
                <c:pt idx="7">
                  <c:v>134200</c:v>
                </c:pt>
                <c:pt idx="8">
                  <c:v>2015260</c:v>
                </c:pt>
                <c:pt idx="9">
                  <c:v>342000</c:v>
                </c:pt>
                <c:pt idx="10">
                  <c:v>1584711</c:v>
                </c:pt>
                <c:pt idx="11">
                  <c:v>75000</c:v>
                </c:pt>
                <c:pt idx="12">
                  <c:v>157000</c:v>
                </c:pt>
                <c:pt idx="13">
                  <c:v>526000</c:v>
                </c:pt>
                <c:pt idx="14">
                  <c:v>1108900</c:v>
                </c:pt>
                <c:pt idx="15">
                  <c:v>6800000</c:v>
                </c:pt>
                <c:pt idx="16">
                  <c:v>345000</c:v>
                </c:pt>
                <c:pt idx="17">
                  <c:v>633041</c:v>
                </c:pt>
                <c:pt idx="18">
                  <c:v>450000</c:v>
                </c:pt>
                <c:pt idx="19">
                  <c:v>1497591</c:v>
                </c:pt>
                <c:pt idx="20">
                  <c:v>14000000</c:v>
                </c:pt>
                <c:pt idx="21">
                  <c:v>150000</c:v>
                </c:pt>
                <c:pt idx="22">
                  <c:v>632488</c:v>
                </c:pt>
                <c:pt idx="23">
                  <c:v>1280000</c:v>
                </c:pt>
                <c:pt idx="24">
                  <c:v>1300000</c:v>
                </c:pt>
                <c:pt idx="25">
                  <c:v>3000000</c:v>
                </c:pt>
                <c:pt idx="26">
                  <c:v>1219000</c:v>
                </c:pt>
                <c:pt idx="27">
                  <c:v>381762</c:v>
                </c:pt>
                <c:pt idx="28">
                  <c:v>1208500</c:v>
                </c:pt>
                <c:pt idx="29">
                  <c:v>498000</c:v>
                </c:pt>
                <c:pt idx="30">
                  <c:v>740794</c:v>
                </c:pt>
                <c:pt idx="31">
                  <c:v>19189284</c:v>
                </c:pt>
                <c:pt idx="32">
                  <c:v>500000</c:v>
                </c:pt>
                <c:pt idx="33">
                  <c:v>1550000</c:v>
                </c:pt>
                <c:pt idx="34">
                  <c:v>1037502</c:v>
                </c:pt>
                <c:pt idx="35">
                  <c:v>1500000</c:v>
                </c:pt>
                <c:pt idx="36">
                  <c:v>1500000</c:v>
                </c:pt>
                <c:pt idx="37">
                  <c:v>9000000</c:v>
                </c:pt>
                <c:pt idx="38">
                  <c:v>900000</c:v>
                </c:pt>
                <c:pt idx="39">
                  <c:v>1040091.01</c:v>
                </c:pt>
                <c:pt idx="40">
                  <c:v>2300000</c:v>
                </c:pt>
                <c:pt idx="41">
                  <c:v>282863</c:v>
                </c:pt>
                <c:pt idx="42">
                  <c:v>2015084</c:v>
                </c:pt>
                <c:pt idx="43">
                  <c:v>919527</c:v>
                </c:pt>
                <c:pt idx="44">
                  <c:v>2300000</c:v>
                </c:pt>
                <c:pt idx="45">
                  <c:v>8300000</c:v>
                </c:pt>
                <c:pt idx="46">
                  <c:v>260000</c:v>
                </c:pt>
                <c:pt idx="47">
                  <c:v>2000000</c:v>
                </c:pt>
                <c:pt idx="48">
                  <c:v>3500000</c:v>
                </c:pt>
                <c:pt idx="49">
                  <c:v>1076000</c:v>
                </c:pt>
                <c:pt idx="50">
                  <c:v>289000</c:v>
                </c:pt>
                <c:pt idx="51">
                  <c:v>1300000</c:v>
                </c:pt>
                <c:pt idx="52">
                  <c:v>6819369</c:v>
                </c:pt>
                <c:pt idx="53">
                  <c:v>9100000</c:v>
                </c:pt>
                <c:pt idx="54">
                  <c:v>1349000</c:v>
                </c:pt>
                <c:pt idx="55">
                  <c:v>5700000</c:v>
                </c:pt>
                <c:pt idx="56">
                  <c:v>22600000</c:v>
                </c:pt>
              </c:numCache>
            </c:numRef>
          </c:xVal>
          <c:yVal>
            <c:numRef>
              <c:f>ResponseData!$I$44:$I$100</c:f>
              <c:numCache>
                <c:formatCode>#,##0</c:formatCode>
                <c:ptCount val="57"/>
                <c:pt idx="0">
                  <c:v>30000</c:v>
                </c:pt>
                <c:pt idx="1">
                  <c:v>38000</c:v>
                </c:pt>
                <c:pt idx="2">
                  <c:v>31200</c:v>
                </c:pt>
                <c:pt idx="3">
                  <c:v>65000</c:v>
                </c:pt>
                <c:pt idx="4">
                  <c:v>37440</c:v>
                </c:pt>
                <c:pt idx="5">
                  <c:v>70000</c:v>
                </c:pt>
                <c:pt idx="6">
                  <c:v>41600</c:v>
                </c:pt>
                <c:pt idx="7">
                  <c:v>30000</c:v>
                </c:pt>
                <c:pt idx="8">
                  <c:v>61980</c:v>
                </c:pt>
                <c:pt idx="9">
                  <c:v>57210.05</c:v>
                </c:pt>
                <c:pt idx="10">
                  <c:v>64000</c:v>
                </c:pt>
                <c:pt idx="11">
                  <c:v>21000</c:v>
                </c:pt>
                <c:pt idx="12">
                  <c:v>45000</c:v>
                </c:pt>
                <c:pt idx="13">
                  <c:v>65500</c:v>
                </c:pt>
                <c:pt idx="14">
                  <c:v>82400</c:v>
                </c:pt>
                <c:pt idx="15">
                  <c:v>108000</c:v>
                </c:pt>
                <c:pt idx="16">
                  <c:v>50000</c:v>
                </c:pt>
                <c:pt idx="17">
                  <c:v>49979</c:v>
                </c:pt>
                <c:pt idx="18">
                  <c:v>75900</c:v>
                </c:pt>
                <c:pt idx="19">
                  <c:v>57500</c:v>
                </c:pt>
                <c:pt idx="20">
                  <c:v>221000</c:v>
                </c:pt>
                <c:pt idx="21">
                  <c:v>46900</c:v>
                </c:pt>
                <c:pt idx="22">
                  <c:v>86500</c:v>
                </c:pt>
                <c:pt idx="23">
                  <c:v>100000</c:v>
                </c:pt>
                <c:pt idx="24">
                  <c:v>155000</c:v>
                </c:pt>
                <c:pt idx="25">
                  <c:v>82000</c:v>
                </c:pt>
                <c:pt idx="26">
                  <c:v>70000</c:v>
                </c:pt>
                <c:pt idx="27">
                  <c:v>67975</c:v>
                </c:pt>
                <c:pt idx="28">
                  <c:v>109216</c:v>
                </c:pt>
                <c:pt idx="29">
                  <c:v>76000</c:v>
                </c:pt>
                <c:pt idx="30">
                  <c:v>56533</c:v>
                </c:pt>
                <c:pt idx="31">
                  <c:v>159000</c:v>
                </c:pt>
                <c:pt idx="32">
                  <c:v>57200</c:v>
                </c:pt>
                <c:pt idx="33">
                  <c:v>67000</c:v>
                </c:pt>
                <c:pt idx="34">
                  <c:v>83444</c:v>
                </c:pt>
                <c:pt idx="35">
                  <c:v>54500</c:v>
                </c:pt>
                <c:pt idx="36">
                  <c:v>85000</c:v>
                </c:pt>
                <c:pt idx="37">
                  <c:v>84150</c:v>
                </c:pt>
                <c:pt idx="38">
                  <c:v>78500</c:v>
                </c:pt>
                <c:pt idx="39">
                  <c:v>58440</c:v>
                </c:pt>
                <c:pt idx="40">
                  <c:v>94420</c:v>
                </c:pt>
                <c:pt idx="41">
                  <c:v>74244</c:v>
                </c:pt>
                <c:pt idx="42">
                  <c:v>100800</c:v>
                </c:pt>
                <c:pt idx="43">
                  <c:v>97880</c:v>
                </c:pt>
                <c:pt idx="44">
                  <c:v>111380</c:v>
                </c:pt>
                <c:pt idx="45">
                  <c:v>137280</c:v>
                </c:pt>
                <c:pt idx="46">
                  <c:v>92000</c:v>
                </c:pt>
                <c:pt idx="47">
                  <c:v>136500</c:v>
                </c:pt>
                <c:pt idx="48">
                  <c:v>87500</c:v>
                </c:pt>
                <c:pt idx="49">
                  <c:v>87000</c:v>
                </c:pt>
                <c:pt idx="50">
                  <c:v>123075</c:v>
                </c:pt>
                <c:pt idx="51">
                  <c:v>103500</c:v>
                </c:pt>
                <c:pt idx="52">
                  <c:v>152669</c:v>
                </c:pt>
                <c:pt idx="53">
                  <c:v>172000</c:v>
                </c:pt>
                <c:pt idx="54">
                  <c:v>132000</c:v>
                </c:pt>
                <c:pt idx="55">
                  <c:v>145000</c:v>
                </c:pt>
                <c:pt idx="56">
                  <c:v>250000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ResponseData!$J$101</c:f>
              <c:strCache>
                <c:ptCount val="1"/>
                <c:pt idx="0">
                  <c:v>Other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4"/>
            <c:spPr>
              <a:ln w="22225"/>
            </c:spPr>
          </c:marker>
          <c:xVal>
            <c:numRef>
              <c:f>ResponseData!$C$101:$C$134</c:f>
              <c:numCache>
                <c:formatCode>#,##0</c:formatCode>
                <c:ptCount val="34"/>
                <c:pt idx="0">
                  <c:v>185000</c:v>
                </c:pt>
                <c:pt idx="1">
                  <c:v>380000</c:v>
                </c:pt>
                <c:pt idx="2">
                  <c:v>156000</c:v>
                </c:pt>
                <c:pt idx="3">
                  <c:v>900000</c:v>
                </c:pt>
                <c:pt idx="4">
                  <c:v>1167387</c:v>
                </c:pt>
                <c:pt idx="5">
                  <c:v>80000</c:v>
                </c:pt>
                <c:pt idx="6">
                  <c:v>310000</c:v>
                </c:pt>
                <c:pt idx="7">
                  <c:v>81000</c:v>
                </c:pt>
                <c:pt idx="8">
                  <c:v>240000</c:v>
                </c:pt>
                <c:pt idx="9">
                  <c:v>611500</c:v>
                </c:pt>
                <c:pt idx="10">
                  <c:v>150000</c:v>
                </c:pt>
                <c:pt idx="11">
                  <c:v>550000</c:v>
                </c:pt>
                <c:pt idx="12">
                  <c:v>514384</c:v>
                </c:pt>
                <c:pt idx="13">
                  <c:v>750000</c:v>
                </c:pt>
                <c:pt idx="14">
                  <c:v>1500000</c:v>
                </c:pt>
                <c:pt idx="15">
                  <c:v>324475</c:v>
                </c:pt>
                <c:pt idx="16">
                  <c:v>650000</c:v>
                </c:pt>
                <c:pt idx="17">
                  <c:v>650000</c:v>
                </c:pt>
                <c:pt idx="18">
                  <c:v>997000</c:v>
                </c:pt>
                <c:pt idx="19">
                  <c:v>785000</c:v>
                </c:pt>
                <c:pt idx="20">
                  <c:v>72000</c:v>
                </c:pt>
                <c:pt idx="21">
                  <c:v>440000</c:v>
                </c:pt>
                <c:pt idx="22">
                  <c:v>321000</c:v>
                </c:pt>
                <c:pt idx="23">
                  <c:v>4300000</c:v>
                </c:pt>
                <c:pt idx="24">
                  <c:v>900000</c:v>
                </c:pt>
                <c:pt idx="25">
                  <c:v>1400000</c:v>
                </c:pt>
                <c:pt idx="26">
                  <c:v>11000000</c:v>
                </c:pt>
                <c:pt idx="27">
                  <c:v>393140</c:v>
                </c:pt>
                <c:pt idx="28">
                  <c:v>435000</c:v>
                </c:pt>
                <c:pt idx="29">
                  <c:v>370000</c:v>
                </c:pt>
                <c:pt idx="30">
                  <c:v>1200000</c:v>
                </c:pt>
                <c:pt idx="31">
                  <c:v>4944536</c:v>
                </c:pt>
                <c:pt idx="32">
                  <c:v>445000</c:v>
                </c:pt>
                <c:pt idx="33">
                  <c:v>2964597</c:v>
                </c:pt>
              </c:numCache>
            </c:numRef>
          </c:xVal>
          <c:yVal>
            <c:numRef>
              <c:f>ResponseData!$I$101:$I$134</c:f>
              <c:numCache>
                <c:formatCode>#,##0</c:formatCode>
                <c:ptCount val="34"/>
                <c:pt idx="0">
                  <c:v>45000</c:v>
                </c:pt>
                <c:pt idx="1">
                  <c:v>37000</c:v>
                </c:pt>
                <c:pt idx="2">
                  <c:v>30420</c:v>
                </c:pt>
                <c:pt idx="3">
                  <c:v>93000</c:v>
                </c:pt>
                <c:pt idx="4">
                  <c:v>60000</c:v>
                </c:pt>
                <c:pt idx="5">
                  <c:v>30000</c:v>
                </c:pt>
                <c:pt idx="6">
                  <c:v>60000</c:v>
                </c:pt>
                <c:pt idx="7">
                  <c:v>18000</c:v>
                </c:pt>
                <c:pt idx="8">
                  <c:v>60000</c:v>
                </c:pt>
                <c:pt idx="9">
                  <c:v>76480</c:v>
                </c:pt>
                <c:pt idx="10">
                  <c:v>47000</c:v>
                </c:pt>
                <c:pt idx="11">
                  <c:v>87000</c:v>
                </c:pt>
                <c:pt idx="12">
                  <c:v>51500</c:v>
                </c:pt>
                <c:pt idx="13">
                  <c:v>68700</c:v>
                </c:pt>
                <c:pt idx="14">
                  <c:v>88950</c:v>
                </c:pt>
                <c:pt idx="15">
                  <c:v>46202</c:v>
                </c:pt>
                <c:pt idx="16">
                  <c:v>39400</c:v>
                </c:pt>
                <c:pt idx="17">
                  <c:v>39400</c:v>
                </c:pt>
                <c:pt idx="18">
                  <c:v>97000</c:v>
                </c:pt>
                <c:pt idx="19">
                  <c:v>79245</c:v>
                </c:pt>
                <c:pt idx="20">
                  <c:v>46700</c:v>
                </c:pt>
                <c:pt idx="21">
                  <c:v>92500</c:v>
                </c:pt>
                <c:pt idx="22">
                  <c:v>46000</c:v>
                </c:pt>
                <c:pt idx="23">
                  <c:v>101500</c:v>
                </c:pt>
                <c:pt idx="24">
                  <c:v>166700</c:v>
                </c:pt>
                <c:pt idx="25">
                  <c:v>72000</c:v>
                </c:pt>
                <c:pt idx="26">
                  <c:v>118000</c:v>
                </c:pt>
                <c:pt idx="27">
                  <c:v>56670</c:v>
                </c:pt>
                <c:pt idx="28">
                  <c:v>120000</c:v>
                </c:pt>
                <c:pt idx="29">
                  <c:v>65000</c:v>
                </c:pt>
                <c:pt idx="30">
                  <c:v>117000</c:v>
                </c:pt>
                <c:pt idx="31">
                  <c:v>147000</c:v>
                </c:pt>
                <c:pt idx="32">
                  <c:v>137654</c:v>
                </c:pt>
                <c:pt idx="33">
                  <c:v>141850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ResponseData!$J$135</c:f>
              <c:strCache>
                <c:ptCount val="1"/>
                <c:pt idx="0">
                  <c:v>Prof Assoc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xVal>
            <c:numRef>
              <c:f>ResponseData!$C$135:$C$140</c:f>
              <c:numCache>
                <c:formatCode>#,##0</c:formatCode>
                <c:ptCount val="6"/>
                <c:pt idx="0">
                  <c:v>220000</c:v>
                </c:pt>
                <c:pt idx="1">
                  <c:v>301325</c:v>
                </c:pt>
                <c:pt idx="2">
                  <c:v>308352</c:v>
                </c:pt>
                <c:pt idx="3">
                  <c:v>582000</c:v>
                </c:pt>
                <c:pt idx="4">
                  <c:v>1200000</c:v>
                </c:pt>
                <c:pt idx="5">
                  <c:v>14000000</c:v>
                </c:pt>
              </c:numCache>
            </c:numRef>
          </c:xVal>
          <c:yVal>
            <c:numRef>
              <c:f>ResponseData!$I$135:$I$140</c:f>
              <c:numCache>
                <c:formatCode>#,##0</c:formatCode>
                <c:ptCount val="6"/>
                <c:pt idx="0">
                  <c:v>67200</c:v>
                </c:pt>
                <c:pt idx="1">
                  <c:v>91200</c:v>
                </c:pt>
                <c:pt idx="2">
                  <c:v>97822</c:v>
                </c:pt>
                <c:pt idx="3">
                  <c:v>109200</c:v>
                </c:pt>
                <c:pt idx="4">
                  <c:v>220000</c:v>
                </c:pt>
                <c:pt idx="5">
                  <c:v>150000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ResponseData!$J$141</c:f>
              <c:strCache>
                <c:ptCount val="1"/>
                <c:pt idx="0">
                  <c:v>Religious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noFill/>
              <a:ln w="22225"/>
            </c:spPr>
          </c:marker>
          <c:xVal>
            <c:numRef>
              <c:f>ResponseData!$C$141:$C$146</c:f>
              <c:numCache>
                <c:formatCode>#,##0</c:formatCode>
                <c:ptCount val="6"/>
                <c:pt idx="0">
                  <c:v>3000000</c:v>
                </c:pt>
                <c:pt idx="1">
                  <c:v>5000000</c:v>
                </c:pt>
                <c:pt idx="2">
                  <c:v>350000</c:v>
                </c:pt>
                <c:pt idx="3">
                  <c:v>6000000</c:v>
                </c:pt>
                <c:pt idx="4">
                  <c:v>1500000</c:v>
                </c:pt>
                <c:pt idx="5">
                  <c:v>450000</c:v>
                </c:pt>
              </c:numCache>
            </c:numRef>
          </c:xVal>
          <c:yVal>
            <c:numRef>
              <c:f>ResponseData!$I$141:$I$146</c:f>
              <c:numCache>
                <c:formatCode>#,##0</c:formatCode>
                <c:ptCount val="6"/>
                <c:pt idx="0">
                  <c:v>71500</c:v>
                </c:pt>
                <c:pt idx="1">
                  <c:v>108000</c:v>
                </c:pt>
                <c:pt idx="2">
                  <c:v>77660</c:v>
                </c:pt>
                <c:pt idx="3">
                  <c:v>102000</c:v>
                </c:pt>
                <c:pt idx="4">
                  <c:v>88000</c:v>
                </c:pt>
                <c:pt idx="5">
                  <c:v>109000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64320"/>
        <c:axId val="116291456"/>
      </c:scatterChart>
      <c:valAx>
        <c:axId val="11626432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Total</a:t>
                </a:r>
                <a:r>
                  <a:rPr lang="en-US" sz="1400" baseline="0"/>
                  <a:t> Expenses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0.48983339515476482"/>
              <c:y val="0.9437611224522860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6291456"/>
        <c:crosses val="autoZero"/>
        <c:crossBetween val="midCat"/>
      </c:valAx>
      <c:valAx>
        <c:axId val="11629145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Base Compensation</a:t>
                </a:r>
              </a:p>
            </c:rich>
          </c:tx>
          <c:layout>
            <c:manualLayout>
              <c:xMode val="edge"/>
              <c:yMode val="edge"/>
              <c:x val="5.6569583542665398E-3"/>
              <c:y val="0.3888904442500242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16264320"/>
        <c:crosses val="autoZero"/>
        <c:crossBetween val="midCat"/>
      </c:valAx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0.67422396887330049"/>
          <c:y val="0.60238242441916978"/>
          <c:w val="9.123021518553473E-2"/>
          <c:h val="0.231408055474547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Compensation vs. Total</a:t>
            </a:r>
            <a:r>
              <a:rPr lang="en-US" baseline="0"/>
              <a:t> FTEs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ResponseData!$D$3</c:f>
              <c:strCache>
                <c:ptCount val="1"/>
                <c:pt idx="0">
                  <c:v>TotEmp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poly"/>
            <c:order val="2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ResponseData!$D$4:$D$146</c:f>
              <c:numCache>
                <c:formatCode>General</c:formatCode>
                <c:ptCount val="143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10</c:v>
                </c:pt>
                <c:pt idx="6">
                  <c:v>3</c:v>
                </c:pt>
                <c:pt idx="7">
                  <c:v>3.5</c:v>
                </c:pt>
                <c:pt idx="8">
                  <c:v>5</c:v>
                </c:pt>
                <c:pt idx="9">
                  <c:v>38</c:v>
                </c:pt>
                <c:pt idx="10">
                  <c:v>5</c:v>
                </c:pt>
                <c:pt idx="11">
                  <c:v>1.5</c:v>
                </c:pt>
                <c:pt idx="12">
                  <c:v>1</c:v>
                </c:pt>
                <c:pt idx="13">
                  <c:v>8</c:v>
                </c:pt>
                <c:pt idx="14">
                  <c:v>12</c:v>
                </c:pt>
                <c:pt idx="15">
                  <c:v>1.5</c:v>
                </c:pt>
                <c:pt idx="16">
                  <c:v>2.5</c:v>
                </c:pt>
                <c:pt idx="17">
                  <c:v>15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16</c:v>
                </c:pt>
                <c:pt idx="22">
                  <c:v>25</c:v>
                </c:pt>
                <c:pt idx="23">
                  <c:v>6.5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1.5</c:v>
                </c:pt>
                <c:pt idx="28">
                  <c:v>9</c:v>
                </c:pt>
                <c:pt idx="29">
                  <c:v>3</c:v>
                </c:pt>
                <c:pt idx="30">
                  <c:v>2</c:v>
                </c:pt>
                <c:pt idx="31">
                  <c:v>15</c:v>
                </c:pt>
                <c:pt idx="32">
                  <c:v>9</c:v>
                </c:pt>
                <c:pt idx="33">
                  <c:v>2</c:v>
                </c:pt>
                <c:pt idx="34">
                  <c:v>20</c:v>
                </c:pt>
                <c:pt idx="35">
                  <c:v>15</c:v>
                </c:pt>
                <c:pt idx="36">
                  <c:v>1</c:v>
                </c:pt>
                <c:pt idx="37">
                  <c:v>21</c:v>
                </c:pt>
                <c:pt idx="38">
                  <c:v>9</c:v>
                </c:pt>
                <c:pt idx="39">
                  <c:v>7</c:v>
                </c:pt>
                <c:pt idx="40">
                  <c:v>1</c:v>
                </c:pt>
                <c:pt idx="41">
                  <c:v>3</c:v>
                </c:pt>
                <c:pt idx="42">
                  <c:v>2</c:v>
                </c:pt>
                <c:pt idx="43">
                  <c:v>20</c:v>
                </c:pt>
                <c:pt idx="44">
                  <c:v>4</c:v>
                </c:pt>
                <c:pt idx="45">
                  <c:v>1</c:v>
                </c:pt>
                <c:pt idx="46">
                  <c:v>10</c:v>
                </c:pt>
                <c:pt idx="47">
                  <c:v>3</c:v>
                </c:pt>
                <c:pt idx="48">
                  <c:v>77</c:v>
                </c:pt>
                <c:pt idx="49">
                  <c:v>1</c:v>
                </c:pt>
                <c:pt idx="50">
                  <c:v>19</c:v>
                </c:pt>
                <c:pt idx="51">
                  <c:v>2</c:v>
                </c:pt>
                <c:pt idx="52">
                  <c:v>2.5</c:v>
                </c:pt>
                <c:pt idx="53">
                  <c:v>6</c:v>
                </c:pt>
                <c:pt idx="54">
                  <c:v>21</c:v>
                </c:pt>
                <c:pt idx="55">
                  <c:v>60</c:v>
                </c:pt>
                <c:pt idx="56">
                  <c:v>1.5</c:v>
                </c:pt>
                <c:pt idx="57">
                  <c:v>6.3</c:v>
                </c:pt>
                <c:pt idx="58">
                  <c:v>4.5</c:v>
                </c:pt>
                <c:pt idx="59">
                  <c:v>8</c:v>
                </c:pt>
                <c:pt idx="60">
                  <c:v>125</c:v>
                </c:pt>
                <c:pt idx="61">
                  <c:v>2</c:v>
                </c:pt>
                <c:pt idx="62">
                  <c:v>9</c:v>
                </c:pt>
                <c:pt idx="63">
                  <c:v>26</c:v>
                </c:pt>
                <c:pt idx="64">
                  <c:v>21</c:v>
                </c:pt>
                <c:pt idx="65">
                  <c:v>60</c:v>
                </c:pt>
                <c:pt idx="66">
                  <c:v>15</c:v>
                </c:pt>
                <c:pt idx="67">
                  <c:v>7</c:v>
                </c:pt>
                <c:pt idx="68">
                  <c:v>20</c:v>
                </c:pt>
                <c:pt idx="69">
                  <c:v>7.25</c:v>
                </c:pt>
                <c:pt idx="70">
                  <c:v>9</c:v>
                </c:pt>
                <c:pt idx="71">
                  <c:v>363</c:v>
                </c:pt>
                <c:pt idx="72">
                  <c:v>6</c:v>
                </c:pt>
                <c:pt idx="73">
                  <c:v>3</c:v>
                </c:pt>
                <c:pt idx="74">
                  <c:v>11</c:v>
                </c:pt>
                <c:pt idx="75">
                  <c:v>22</c:v>
                </c:pt>
                <c:pt idx="76">
                  <c:v>32</c:v>
                </c:pt>
                <c:pt idx="77">
                  <c:v>86</c:v>
                </c:pt>
                <c:pt idx="78">
                  <c:v>15</c:v>
                </c:pt>
                <c:pt idx="79">
                  <c:v>24</c:v>
                </c:pt>
                <c:pt idx="80">
                  <c:v>16</c:v>
                </c:pt>
                <c:pt idx="81">
                  <c:v>4</c:v>
                </c:pt>
                <c:pt idx="82">
                  <c:v>21</c:v>
                </c:pt>
                <c:pt idx="83">
                  <c:v>14</c:v>
                </c:pt>
                <c:pt idx="84">
                  <c:v>37</c:v>
                </c:pt>
                <c:pt idx="85">
                  <c:v>81</c:v>
                </c:pt>
                <c:pt idx="86">
                  <c:v>5.5</c:v>
                </c:pt>
                <c:pt idx="87">
                  <c:v>23</c:v>
                </c:pt>
                <c:pt idx="88" formatCode="0.0">
                  <c:v>25</c:v>
                </c:pt>
                <c:pt idx="89">
                  <c:v>16</c:v>
                </c:pt>
                <c:pt idx="90">
                  <c:v>3</c:v>
                </c:pt>
                <c:pt idx="91">
                  <c:v>17</c:v>
                </c:pt>
                <c:pt idx="92">
                  <c:v>150</c:v>
                </c:pt>
                <c:pt idx="93">
                  <c:v>125</c:v>
                </c:pt>
                <c:pt idx="94">
                  <c:v>20</c:v>
                </c:pt>
                <c:pt idx="95">
                  <c:v>86</c:v>
                </c:pt>
                <c:pt idx="96">
                  <c:v>250</c:v>
                </c:pt>
                <c:pt idx="97">
                  <c:v>1</c:v>
                </c:pt>
                <c:pt idx="98">
                  <c:v>5</c:v>
                </c:pt>
                <c:pt idx="99">
                  <c:v>0</c:v>
                </c:pt>
                <c:pt idx="100">
                  <c:v>2.5</c:v>
                </c:pt>
                <c:pt idx="102">
                  <c:v>1</c:v>
                </c:pt>
                <c:pt idx="103">
                  <c:v>3.5</c:v>
                </c:pt>
                <c:pt idx="104">
                  <c:v>1</c:v>
                </c:pt>
                <c:pt idx="105">
                  <c:v>3</c:v>
                </c:pt>
                <c:pt idx="106">
                  <c:v>8</c:v>
                </c:pt>
                <c:pt idx="107">
                  <c:v>1.75</c:v>
                </c:pt>
                <c:pt idx="108">
                  <c:v>7</c:v>
                </c:pt>
                <c:pt idx="109">
                  <c:v>6.5</c:v>
                </c:pt>
                <c:pt idx="110">
                  <c:v>5</c:v>
                </c:pt>
                <c:pt idx="111">
                  <c:v>11</c:v>
                </c:pt>
                <c:pt idx="112">
                  <c:v>5</c:v>
                </c:pt>
                <c:pt idx="113">
                  <c:v>11</c:v>
                </c:pt>
                <c:pt idx="114">
                  <c:v>11</c:v>
                </c:pt>
                <c:pt idx="115">
                  <c:v>3</c:v>
                </c:pt>
                <c:pt idx="116">
                  <c:v>14</c:v>
                </c:pt>
                <c:pt idx="117">
                  <c:v>1</c:v>
                </c:pt>
                <c:pt idx="118">
                  <c:v>2.5</c:v>
                </c:pt>
                <c:pt idx="119">
                  <c:v>5</c:v>
                </c:pt>
                <c:pt idx="120">
                  <c:v>44</c:v>
                </c:pt>
                <c:pt idx="121">
                  <c:v>8</c:v>
                </c:pt>
                <c:pt idx="122">
                  <c:v>12</c:v>
                </c:pt>
                <c:pt idx="123">
                  <c:v>127</c:v>
                </c:pt>
                <c:pt idx="124">
                  <c:v>7</c:v>
                </c:pt>
                <c:pt idx="125">
                  <c:v>2.75</c:v>
                </c:pt>
                <c:pt idx="126">
                  <c:v>5</c:v>
                </c:pt>
                <c:pt idx="127">
                  <c:v>2.5</c:v>
                </c:pt>
                <c:pt idx="128">
                  <c:v>80</c:v>
                </c:pt>
                <c:pt idx="129">
                  <c:v>4</c:v>
                </c:pt>
                <c:pt idx="130">
                  <c:v>3</c:v>
                </c:pt>
                <c:pt idx="131">
                  <c:v>2</c:v>
                </c:pt>
                <c:pt idx="132">
                  <c:v>3</c:v>
                </c:pt>
                <c:pt idx="133">
                  <c:v>3</c:v>
                </c:pt>
                <c:pt idx="134">
                  <c:v>8</c:v>
                </c:pt>
                <c:pt idx="135">
                  <c:v>5</c:v>
                </c:pt>
                <c:pt idx="136">
                  <c:v>47</c:v>
                </c:pt>
                <c:pt idx="137">
                  <c:v>12</c:v>
                </c:pt>
                <c:pt idx="138">
                  <c:v>90</c:v>
                </c:pt>
                <c:pt idx="139">
                  <c:v>4.5</c:v>
                </c:pt>
                <c:pt idx="140">
                  <c:v>65</c:v>
                </c:pt>
                <c:pt idx="141">
                  <c:v>50</c:v>
                </c:pt>
                <c:pt idx="142">
                  <c:v>4</c:v>
                </c:pt>
              </c:numCache>
            </c:numRef>
          </c:xVal>
          <c:yVal>
            <c:numRef>
              <c:f>ResponseData!$I$4:$I$146</c:f>
              <c:numCache>
                <c:formatCode>#,##0</c:formatCode>
                <c:ptCount val="143"/>
                <c:pt idx="0">
                  <c:v>37080</c:v>
                </c:pt>
                <c:pt idx="1">
                  <c:v>60618</c:v>
                </c:pt>
                <c:pt idx="2">
                  <c:v>32167</c:v>
                </c:pt>
                <c:pt idx="3">
                  <c:v>55000</c:v>
                </c:pt>
                <c:pt idx="4">
                  <c:v>49100</c:v>
                </c:pt>
                <c:pt idx="5">
                  <c:v>68490</c:v>
                </c:pt>
                <c:pt idx="6">
                  <c:v>79130</c:v>
                </c:pt>
                <c:pt idx="7">
                  <c:v>79400</c:v>
                </c:pt>
                <c:pt idx="8">
                  <c:v>63500</c:v>
                </c:pt>
                <c:pt idx="9">
                  <c:v>88300</c:v>
                </c:pt>
                <c:pt idx="10">
                  <c:v>60340</c:v>
                </c:pt>
                <c:pt idx="11">
                  <c:v>48000</c:v>
                </c:pt>
                <c:pt idx="12">
                  <c:v>47200</c:v>
                </c:pt>
                <c:pt idx="13">
                  <c:v>69000</c:v>
                </c:pt>
                <c:pt idx="14">
                  <c:v>54300</c:v>
                </c:pt>
                <c:pt idx="15">
                  <c:v>34000</c:v>
                </c:pt>
                <c:pt idx="16">
                  <c:v>38128</c:v>
                </c:pt>
                <c:pt idx="17">
                  <c:v>72000</c:v>
                </c:pt>
                <c:pt idx="18">
                  <c:v>61000</c:v>
                </c:pt>
                <c:pt idx="19">
                  <c:v>101000</c:v>
                </c:pt>
                <c:pt idx="20">
                  <c:v>155000</c:v>
                </c:pt>
                <c:pt idx="21">
                  <c:v>109000</c:v>
                </c:pt>
                <c:pt idx="22">
                  <c:v>162000</c:v>
                </c:pt>
                <c:pt idx="23">
                  <c:v>50000</c:v>
                </c:pt>
                <c:pt idx="24">
                  <c:v>50000</c:v>
                </c:pt>
                <c:pt idx="25">
                  <c:v>65000</c:v>
                </c:pt>
                <c:pt idx="26">
                  <c:v>15000</c:v>
                </c:pt>
                <c:pt idx="27">
                  <c:v>36600</c:v>
                </c:pt>
                <c:pt idx="28">
                  <c:v>63500</c:v>
                </c:pt>
                <c:pt idx="29">
                  <c:v>48700</c:v>
                </c:pt>
                <c:pt idx="30">
                  <c:v>77280</c:v>
                </c:pt>
                <c:pt idx="31">
                  <c:v>90200</c:v>
                </c:pt>
                <c:pt idx="32">
                  <c:v>62160</c:v>
                </c:pt>
                <c:pt idx="33">
                  <c:v>53250</c:v>
                </c:pt>
                <c:pt idx="34">
                  <c:v>76660</c:v>
                </c:pt>
                <c:pt idx="35">
                  <c:v>99000</c:v>
                </c:pt>
                <c:pt idx="36">
                  <c:v>71410</c:v>
                </c:pt>
                <c:pt idx="37">
                  <c:v>80000</c:v>
                </c:pt>
                <c:pt idx="38">
                  <c:v>114000</c:v>
                </c:pt>
                <c:pt idx="39">
                  <c:v>107359</c:v>
                </c:pt>
                <c:pt idx="40">
                  <c:v>30000</c:v>
                </c:pt>
                <c:pt idx="41">
                  <c:v>38000</c:v>
                </c:pt>
                <c:pt idx="42">
                  <c:v>31200</c:v>
                </c:pt>
                <c:pt idx="43">
                  <c:v>65000</c:v>
                </c:pt>
                <c:pt idx="44">
                  <c:v>37440</c:v>
                </c:pt>
                <c:pt idx="45">
                  <c:v>70000</c:v>
                </c:pt>
                <c:pt idx="46">
                  <c:v>41600</c:v>
                </c:pt>
                <c:pt idx="47">
                  <c:v>30000</c:v>
                </c:pt>
                <c:pt idx="48">
                  <c:v>61980</c:v>
                </c:pt>
                <c:pt idx="49">
                  <c:v>57210.05</c:v>
                </c:pt>
                <c:pt idx="50">
                  <c:v>64000</c:v>
                </c:pt>
                <c:pt idx="51">
                  <c:v>21000</c:v>
                </c:pt>
                <c:pt idx="52">
                  <c:v>45000</c:v>
                </c:pt>
                <c:pt idx="53">
                  <c:v>65500</c:v>
                </c:pt>
                <c:pt idx="54">
                  <c:v>82400</c:v>
                </c:pt>
                <c:pt idx="55">
                  <c:v>108000</c:v>
                </c:pt>
                <c:pt idx="56">
                  <c:v>50000</c:v>
                </c:pt>
                <c:pt idx="57">
                  <c:v>49979</c:v>
                </c:pt>
                <c:pt idx="58">
                  <c:v>75900</c:v>
                </c:pt>
                <c:pt idx="59">
                  <c:v>57500</c:v>
                </c:pt>
                <c:pt idx="60">
                  <c:v>221000</c:v>
                </c:pt>
                <c:pt idx="61">
                  <c:v>46900</c:v>
                </c:pt>
                <c:pt idx="62">
                  <c:v>86500</c:v>
                </c:pt>
                <c:pt idx="63">
                  <c:v>100000</c:v>
                </c:pt>
                <c:pt idx="64">
                  <c:v>155000</c:v>
                </c:pt>
                <c:pt idx="65">
                  <c:v>82000</c:v>
                </c:pt>
                <c:pt idx="66">
                  <c:v>70000</c:v>
                </c:pt>
                <c:pt idx="67">
                  <c:v>67975</c:v>
                </c:pt>
                <c:pt idx="68">
                  <c:v>109216</c:v>
                </c:pt>
                <c:pt idx="69">
                  <c:v>76000</c:v>
                </c:pt>
                <c:pt idx="70">
                  <c:v>56533</c:v>
                </c:pt>
                <c:pt idx="71">
                  <c:v>159000</c:v>
                </c:pt>
                <c:pt idx="72">
                  <c:v>57200</c:v>
                </c:pt>
                <c:pt idx="73">
                  <c:v>67000</c:v>
                </c:pt>
                <c:pt idx="74">
                  <c:v>83444</c:v>
                </c:pt>
                <c:pt idx="75">
                  <c:v>54500</c:v>
                </c:pt>
                <c:pt idx="76">
                  <c:v>85000</c:v>
                </c:pt>
                <c:pt idx="77">
                  <c:v>84150</c:v>
                </c:pt>
                <c:pt idx="78">
                  <c:v>78500</c:v>
                </c:pt>
                <c:pt idx="79">
                  <c:v>58440</c:v>
                </c:pt>
                <c:pt idx="80">
                  <c:v>94420</c:v>
                </c:pt>
                <c:pt idx="81">
                  <c:v>74244</c:v>
                </c:pt>
                <c:pt idx="82">
                  <c:v>100800</c:v>
                </c:pt>
                <c:pt idx="83">
                  <c:v>97880</c:v>
                </c:pt>
                <c:pt idx="84">
                  <c:v>111380</c:v>
                </c:pt>
                <c:pt idx="85">
                  <c:v>137280</c:v>
                </c:pt>
                <c:pt idx="86">
                  <c:v>92000</c:v>
                </c:pt>
                <c:pt idx="87">
                  <c:v>136500</c:v>
                </c:pt>
                <c:pt idx="88">
                  <c:v>87500</c:v>
                </c:pt>
                <c:pt idx="89">
                  <c:v>87000</c:v>
                </c:pt>
                <c:pt idx="90">
                  <c:v>123075</c:v>
                </c:pt>
                <c:pt idx="91">
                  <c:v>103500</c:v>
                </c:pt>
                <c:pt idx="92">
                  <c:v>152669</c:v>
                </c:pt>
                <c:pt idx="93">
                  <c:v>172000</c:v>
                </c:pt>
                <c:pt idx="94">
                  <c:v>132000</c:v>
                </c:pt>
                <c:pt idx="95">
                  <c:v>145000</c:v>
                </c:pt>
                <c:pt idx="96">
                  <c:v>250000</c:v>
                </c:pt>
                <c:pt idx="97">
                  <c:v>45000</c:v>
                </c:pt>
                <c:pt idx="98">
                  <c:v>37000</c:v>
                </c:pt>
                <c:pt idx="99">
                  <c:v>30420</c:v>
                </c:pt>
                <c:pt idx="100">
                  <c:v>93000</c:v>
                </c:pt>
                <c:pt idx="101">
                  <c:v>60000</c:v>
                </c:pt>
                <c:pt idx="102">
                  <c:v>30000</c:v>
                </c:pt>
                <c:pt idx="103">
                  <c:v>60000</c:v>
                </c:pt>
                <c:pt idx="104">
                  <c:v>18000</c:v>
                </c:pt>
                <c:pt idx="105">
                  <c:v>60000</c:v>
                </c:pt>
                <c:pt idx="106">
                  <c:v>76480</c:v>
                </c:pt>
                <c:pt idx="107">
                  <c:v>47000</c:v>
                </c:pt>
                <c:pt idx="108">
                  <c:v>87000</c:v>
                </c:pt>
                <c:pt idx="109">
                  <c:v>51500</c:v>
                </c:pt>
                <c:pt idx="110">
                  <c:v>68700</c:v>
                </c:pt>
                <c:pt idx="111">
                  <c:v>88950</c:v>
                </c:pt>
                <c:pt idx="112">
                  <c:v>46202</c:v>
                </c:pt>
                <c:pt idx="113">
                  <c:v>39400</c:v>
                </c:pt>
                <c:pt idx="114">
                  <c:v>39400</c:v>
                </c:pt>
                <c:pt idx="115">
                  <c:v>97000</c:v>
                </c:pt>
                <c:pt idx="116">
                  <c:v>79245</c:v>
                </c:pt>
                <c:pt idx="117">
                  <c:v>46700</c:v>
                </c:pt>
                <c:pt idx="118">
                  <c:v>92500</c:v>
                </c:pt>
                <c:pt idx="119">
                  <c:v>46000</c:v>
                </c:pt>
                <c:pt idx="120">
                  <c:v>101500</c:v>
                </c:pt>
                <c:pt idx="121">
                  <c:v>166700</c:v>
                </c:pt>
                <c:pt idx="122">
                  <c:v>72000</c:v>
                </c:pt>
                <c:pt idx="123">
                  <c:v>118000</c:v>
                </c:pt>
                <c:pt idx="124">
                  <c:v>56670</c:v>
                </c:pt>
                <c:pt idx="125">
                  <c:v>120000</c:v>
                </c:pt>
                <c:pt idx="126">
                  <c:v>65000</c:v>
                </c:pt>
                <c:pt idx="127">
                  <c:v>117000</c:v>
                </c:pt>
                <c:pt idx="128">
                  <c:v>147000</c:v>
                </c:pt>
                <c:pt idx="129">
                  <c:v>137654</c:v>
                </c:pt>
                <c:pt idx="130">
                  <c:v>141850</c:v>
                </c:pt>
                <c:pt idx="131">
                  <c:v>67200</c:v>
                </c:pt>
                <c:pt idx="132">
                  <c:v>91200</c:v>
                </c:pt>
                <c:pt idx="133">
                  <c:v>97822</c:v>
                </c:pt>
                <c:pt idx="134">
                  <c:v>109200</c:v>
                </c:pt>
                <c:pt idx="135">
                  <c:v>220000</c:v>
                </c:pt>
                <c:pt idx="136">
                  <c:v>150000</c:v>
                </c:pt>
                <c:pt idx="137">
                  <c:v>71500</c:v>
                </c:pt>
                <c:pt idx="138">
                  <c:v>108000</c:v>
                </c:pt>
                <c:pt idx="139">
                  <c:v>77660</c:v>
                </c:pt>
                <c:pt idx="140">
                  <c:v>102000</c:v>
                </c:pt>
                <c:pt idx="141">
                  <c:v>88000</c:v>
                </c:pt>
                <c:pt idx="142">
                  <c:v>109000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343040"/>
        <c:axId val="128349312"/>
      </c:scatterChart>
      <c:valAx>
        <c:axId val="128343040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FTEs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349312"/>
        <c:crosses val="autoZero"/>
        <c:crossBetween val="midCat"/>
      </c:valAx>
      <c:valAx>
        <c:axId val="128349312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Total Compensation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8343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Smaller</a:t>
            </a:r>
            <a:r>
              <a:rPr lang="en-US" baseline="0"/>
              <a:t> Organizations Pay a Higher Salary as a Percent of Total Expenses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4885238785747368E-2"/>
          <c:y val="6.6120693697805849E-2"/>
          <c:w val="0.8033959977412114"/>
          <c:h val="0.835349901997819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ResponseData!$K$3</c:f>
              <c:strCache>
                <c:ptCount val="1"/>
                <c:pt idx="0">
                  <c:v>TotComp/TotExp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power"/>
            <c:dispRSqr val="0"/>
            <c:dispEq val="0"/>
          </c:trendline>
          <c:xVal>
            <c:numRef>
              <c:f>ResponseData!$C$4:$C$146</c:f>
              <c:numCache>
                <c:formatCode>#,##0</c:formatCode>
                <c:ptCount val="143"/>
                <c:pt idx="0">
                  <c:v>150000</c:v>
                </c:pt>
                <c:pt idx="1">
                  <c:v>187600</c:v>
                </c:pt>
                <c:pt idx="2">
                  <c:v>80000</c:v>
                </c:pt>
                <c:pt idx="3">
                  <c:v>440000</c:v>
                </c:pt>
                <c:pt idx="4">
                  <c:v>250000</c:v>
                </c:pt>
                <c:pt idx="5">
                  <c:v>694072</c:v>
                </c:pt>
                <c:pt idx="6">
                  <c:v>480000</c:v>
                </c:pt>
                <c:pt idx="7">
                  <c:v>498000</c:v>
                </c:pt>
                <c:pt idx="8">
                  <c:v>290000</c:v>
                </c:pt>
                <c:pt idx="9">
                  <c:v>1700000</c:v>
                </c:pt>
                <c:pt idx="10">
                  <c:v>345000</c:v>
                </c:pt>
                <c:pt idx="11">
                  <c:v>120000</c:v>
                </c:pt>
                <c:pt idx="12">
                  <c:v>140500</c:v>
                </c:pt>
                <c:pt idx="13">
                  <c:v>475000</c:v>
                </c:pt>
                <c:pt idx="14">
                  <c:v>782000</c:v>
                </c:pt>
                <c:pt idx="15">
                  <c:v>302063</c:v>
                </c:pt>
                <c:pt idx="16">
                  <c:v>105000</c:v>
                </c:pt>
                <c:pt idx="17">
                  <c:v>1200000</c:v>
                </c:pt>
                <c:pt idx="18">
                  <c:v>356000</c:v>
                </c:pt>
                <c:pt idx="19">
                  <c:v>600000</c:v>
                </c:pt>
                <c:pt idx="20">
                  <c:v>1200000</c:v>
                </c:pt>
                <c:pt idx="21">
                  <c:v>1600000</c:v>
                </c:pt>
                <c:pt idx="22">
                  <c:v>2200000</c:v>
                </c:pt>
                <c:pt idx="23">
                  <c:v>540000</c:v>
                </c:pt>
                <c:pt idx="24">
                  <c:v>300000</c:v>
                </c:pt>
                <c:pt idx="25">
                  <c:v>50000</c:v>
                </c:pt>
                <c:pt idx="26">
                  <c:v>200000</c:v>
                </c:pt>
                <c:pt idx="27">
                  <c:v>280000</c:v>
                </c:pt>
                <c:pt idx="28">
                  <c:v>1400000</c:v>
                </c:pt>
                <c:pt idx="29">
                  <c:v>175000</c:v>
                </c:pt>
                <c:pt idx="30">
                  <c:v>221000</c:v>
                </c:pt>
                <c:pt idx="31">
                  <c:v>108111</c:v>
                </c:pt>
                <c:pt idx="32">
                  <c:v>382629</c:v>
                </c:pt>
                <c:pt idx="33">
                  <c:v>194500</c:v>
                </c:pt>
                <c:pt idx="34">
                  <c:v>1639959</c:v>
                </c:pt>
                <c:pt idx="35">
                  <c:v>1300000</c:v>
                </c:pt>
                <c:pt idx="36">
                  <c:v>250000</c:v>
                </c:pt>
                <c:pt idx="37">
                  <c:v>2000000</c:v>
                </c:pt>
                <c:pt idx="38">
                  <c:v>1320490</c:v>
                </c:pt>
                <c:pt idx="39">
                  <c:v>1461000</c:v>
                </c:pt>
                <c:pt idx="40">
                  <c:v>129486</c:v>
                </c:pt>
                <c:pt idx="41">
                  <c:v>293337</c:v>
                </c:pt>
                <c:pt idx="42">
                  <c:v>125000</c:v>
                </c:pt>
                <c:pt idx="43">
                  <c:v>1070390</c:v>
                </c:pt>
                <c:pt idx="44">
                  <c:v>194394</c:v>
                </c:pt>
                <c:pt idx="45">
                  <c:v>150000</c:v>
                </c:pt>
                <c:pt idx="46">
                  <c:v>700000</c:v>
                </c:pt>
                <c:pt idx="47">
                  <c:v>134200</c:v>
                </c:pt>
                <c:pt idx="48">
                  <c:v>2015260</c:v>
                </c:pt>
                <c:pt idx="49">
                  <c:v>342000</c:v>
                </c:pt>
                <c:pt idx="50">
                  <c:v>1584711</c:v>
                </c:pt>
                <c:pt idx="51">
                  <c:v>75000</c:v>
                </c:pt>
                <c:pt idx="52">
                  <c:v>157000</c:v>
                </c:pt>
                <c:pt idx="53">
                  <c:v>526000</c:v>
                </c:pt>
                <c:pt idx="54">
                  <c:v>1108900</c:v>
                </c:pt>
                <c:pt idx="55">
                  <c:v>6800000</c:v>
                </c:pt>
                <c:pt idx="56">
                  <c:v>345000</c:v>
                </c:pt>
                <c:pt idx="57">
                  <c:v>633041</c:v>
                </c:pt>
                <c:pt idx="58">
                  <c:v>450000</c:v>
                </c:pt>
                <c:pt idx="59">
                  <c:v>1497591</c:v>
                </c:pt>
                <c:pt idx="60">
                  <c:v>14000000</c:v>
                </c:pt>
                <c:pt idx="61">
                  <c:v>150000</c:v>
                </c:pt>
                <c:pt idx="62">
                  <c:v>632488</c:v>
                </c:pt>
                <c:pt idx="63">
                  <c:v>1280000</c:v>
                </c:pt>
                <c:pt idx="64">
                  <c:v>1300000</c:v>
                </c:pt>
                <c:pt idx="65">
                  <c:v>3000000</c:v>
                </c:pt>
                <c:pt idx="66">
                  <c:v>1219000</c:v>
                </c:pt>
                <c:pt idx="67">
                  <c:v>381762</c:v>
                </c:pt>
                <c:pt idx="68">
                  <c:v>1208500</c:v>
                </c:pt>
                <c:pt idx="69">
                  <c:v>498000</c:v>
                </c:pt>
                <c:pt idx="70">
                  <c:v>740794</c:v>
                </c:pt>
                <c:pt idx="71">
                  <c:v>19189284</c:v>
                </c:pt>
                <c:pt idx="72">
                  <c:v>500000</c:v>
                </c:pt>
                <c:pt idx="73">
                  <c:v>1550000</c:v>
                </c:pt>
                <c:pt idx="74">
                  <c:v>1037502</c:v>
                </c:pt>
                <c:pt idx="75">
                  <c:v>1500000</c:v>
                </c:pt>
                <c:pt idx="76">
                  <c:v>1500000</c:v>
                </c:pt>
                <c:pt idx="77">
                  <c:v>9000000</c:v>
                </c:pt>
                <c:pt idx="78">
                  <c:v>900000</c:v>
                </c:pt>
                <c:pt idx="79">
                  <c:v>1040091.01</c:v>
                </c:pt>
                <c:pt idx="80">
                  <c:v>2300000</c:v>
                </c:pt>
                <c:pt idx="81">
                  <c:v>282863</c:v>
                </c:pt>
                <c:pt idx="82">
                  <c:v>2015084</c:v>
                </c:pt>
                <c:pt idx="83">
                  <c:v>919527</c:v>
                </c:pt>
                <c:pt idx="84">
                  <c:v>2300000</c:v>
                </c:pt>
                <c:pt idx="85">
                  <c:v>8300000</c:v>
                </c:pt>
                <c:pt idx="86">
                  <c:v>260000</c:v>
                </c:pt>
                <c:pt idx="87">
                  <c:v>2000000</c:v>
                </c:pt>
                <c:pt idx="88">
                  <c:v>3500000</c:v>
                </c:pt>
                <c:pt idx="89">
                  <c:v>1076000</c:v>
                </c:pt>
                <c:pt idx="90">
                  <c:v>289000</c:v>
                </c:pt>
                <c:pt idx="91">
                  <c:v>1300000</c:v>
                </c:pt>
                <c:pt idx="92">
                  <c:v>6819369</c:v>
                </c:pt>
                <c:pt idx="93">
                  <c:v>9100000</c:v>
                </c:pt>
                <c:pt idx="94">
                  <c:v>1349000</c:v>
                </c:pt>
                <c:pt idx="95">
                  <c:v>5700000</c:v>
                </c:pt>
                <c:pt idx="96">
                  <c:v>22600000</c:v>
                </c:pt>
                <c:pt idx="97">
                  <c:v>185000</c:v>
                </c:pt>
                <c:pt idx="98">
                  <c:v>380000</c:v>
                </c:pt>
                <c:pt idx="99">
                  <c:v>156000</c:v>
                </c:pt>
                <c:pt idx="100">
                  <c:v>900000</c:v>
                </c:pt>
                <c:pt idx="101">
                  <c:v>1167387</c:v>
                </c:pt>
                <c:pt idx="102">
                  <c:v>80000</c:v>
                </c:pt>
                <c:pt idx="103">
                  <c:v>310000</c:v>
                </c:pt>
                <c:pt idx="104">
                  <c:v>81000</c:v>
                </c:pt>
                <c:pt idx="105">
                  <c:v>240000</c:v>
                </c:pt>
                <c:pt idx="106">
                  <c:v>611500</c:v>
                </c:pt>
                <c:pt idx="107">
                  <c:v>150000</c:v>
                </c:pt>
                <c:pt idx="108">
                  <c:v>550000</c:v>
                </c:pt>
                <c:pt idx="109">
                  <c:v>514384</c:v>
                </c:pt>
                <c:pt idx="110">
                  <c:v>750000</c:v>
                </c:pt>
                <c:pt idx="111">
                  <c:v>1500000</c:v>
                </c:pt>
                <c:pt idx="112">
                  <c:v>324475</c:v>
                </c:pt>
                <c:pt idx="113">
                  <c:v>650000</c:v>
                </c:pt>
                <c:pt idx="114">
                  <c:v>650000</c:v>
                </c:pt>
                <c:pt idx="115">
                  <c:v>997000</c:v>
                </c:pt>
                <c:pt idx="116">
                  <c:v>785000</c:v>
                </c:pt>
                <c:pt idx="117">
                  <c:v>72000</c:v>
                </c:pt>
                <c:pt idx="118">
                  <c:v>440000</c:v>
                </c:pt>
                <c:pt idx="119">
                  <c:v>321000</c:v>
                </c:pt>
                <c:pt idx="120">
                  <c:v>4300000</c:v>
                </c:pt>
                <c:pt idx="121">
                  <c:v>900000</c:v>
                </c:pt>
                <c:pt idx="122">
                  <c:v>1400000</c:v>
                </c:pt>
                <c:pt idx="123">
                  <c:v>11000000</c:v>
                </c:pt>
                <c:pt idx="124">
                  <c:v>393140</c:v>
                </c:pt>
                <c:pt idx="125">
                  <c:v>435000</c:v>
                </c:pt>
                <c:pt idx="126">
                  <c:v>370000</c:v>
                </c:pt>
                <c:pt idx="127">
                  <c:v>1200000</c:v>
                </c:pt>
                <c:pt idx="128">
                  <c:v>4944536</c:v>
                </c:pt>
                <c:pt idx="129">
                  <c:v>445000</c:v>
                </c:pt>
                <c:pt idx="130">
                  <c:v>2964597</c:v>
                </c:pt>
                <c:pt idx="131">
                  <c:v>220000</c:v>
                </c:pt>
                <c:pt idx="132">
                  <c:v>301325</c:v>
                </c:pt>
                <c:pt idx="133">
                  <c:v>308352</c:v>
                </c:pt>
                <c:pt idx="134">
                  <c:v>582000</c:v>
                </c:pt>
                <c:pt idx="135">
                  <c:v>1200000</c:v>
                </c:pt>
                <c:pt idx="136">
                  <c:v>14000000</c:v>
                </c:pt>
                <c:pt idx="137">
                  <c:v>3000000</c:v>
                </c:pt>
                <c:pt idx="138">
                  <c:v>5000000</c:v>
                </c:pt>
                <c:pt idx="139">
                  <c:v>350000</c:v>
                </c:pt>
                <c:pt idx="140">
                  <c:v>6000000</c:v>
                </c:pt>
                <c:pt idx="141">
                  <c:v>1500000</c:v>
                </c:pt>
                <c:pt idx="142">
                  <c:v>450000</c:v>
                </c:pt>
              </c:numCache>
            </c:numRef>
          </c:xVal>
          <c:yVal>
            <c:numRef>
              <c:f>ResponseData!$K$4:$K$146</c:f>
              <c:numCache>
                <c:formatCode>0.0%</c:formatCode>
                <c:ptCount val="143"/>
                <c:pt idx="0">
                  <c:v>0.2472</c:v>
                </c:pt>
                <c:pt idx="1">
                  <c:v>0.32312366737739873</c:v>
                </c:pt>
                <c:pt idx="2">
                  <c:v>0.40208749999999999</c:v>
                </c:pt>
                <c:pt idx="3">
                  <c:v>0.125</c:v>
                </c:pt>
                <c:pt idx="4">
                  <c:v>0.19639999999999999</c:v>
                </c:pt>
                <c:pt idx="5">
                  <c:v>9.8678523265597812E-2</c:v>
                </c:pt>
                <c:pt idx="6">
                  <c:v>0.16485416666666666</c:v>
                </c:pt>
                <c:pt idx="7">
                  <c:v>0.15943775100401605</c:v>
                </c:pt>
                <c:pt idx="8">
                  <c:v>0.2189655172413793</c:v>
                </c:pt>
                <c:pt idx="9">
                  <c:v>5.1941176470588234E-2</c:v>
                </c:pt>
                <c:pt idx="10">
                  <c:v>0.17489855072463767</c:v>
                </c:pt>
                <c:pt idx="11">
                  <c:v>0.4</c:v>
                </c:pt>
                <c:pt idx="12">
                  <c:v>0.33594306049822065</c:v>
                </c:pt>
                <c:pt idx="13">
                  <c:v>0.14526315789473684</c:v>
                </c:pt>
                <c:pt idx="14">
                  <c:v>6.9437340153452681E-2</c:v>
                </c:pt>
                <c:pt idx="15">
                  <c:v>0.11255930054326416</c:v>
                </c:pt>
                <c:pt idx="16">
                  <c:v>0.36312380952380952</c:v>
                </c:pt>
                <c:pt idx="17">
                  <c:v>0.06</c:v>
                </c:pt>
                <c:pt idx="18">
                  <c:v>0.17134831460674158</c:v>
                </c:pt>
                <c:pt idx="19">
                  <c:v>0.16833333333333333</c:v>
                </c:pt>
                <c:pt idx="20">
                  <c:v>0.12916666666666668</c:v>
                </c:pt>
                <c:pt idx="21">
                  <c:v>6.8125000000000005E-2</c:v>
                </c:pt>
                <c:pt idx="22">
                  <c:v>7.3636363636363639E-2</c:v>
                </c:pt>
                <c:pt idx="23">
                  <c:v>9.2592592592592587E-2</c:v>
                </c:pt>
                <c:pt idx="24">
                  <c:v>0.16666666666666666</c:v>
                </c:pt>
                <c:pt idx="25">
                  <c:v>1.3</c:v>
                </c:pt>
                <c:pt idx="26">
                  <c:v>7.4999999999999997E-2</c:v>
                </c:pt>
                <c:pt idx="27">
                  <c:v>0.13071428571428573</c:v>
                </c:pt>
                <c:pt idx="28">
                  <c:v>4.535714285714286E-2</c:v>
                </c:pt>
                <c:pt idx="29">
                  <c:v>0.2782857142857143</c:v>
                </c:pt>
                <c:pt idx="30">
                  <c:v>0.34968325791855204</c:v>
                </c:pt>
                <c:pt idx="31">
                  <c:v>0.83432768173451355</c:v>
                </c:pt>
                <c:pt idx="32">
                  <c:v>0.16245501517135397</c:v>
                </c:pt>
                <c:pt idx="33">
                  <c:v>0.27377892030848328</c:v>
                </c:pt>
                <c:pt idx="34">
                  <c:v>4.6745071065801037E-2</c:v>
                </c:pt>
                <c:pt idx="35">
                  <c:v>7.6153846153846155E-2</c:v>
                </c:pt>
                <c:pt idx="36">
                  <c:v>0.28564000000000001</c:v>
                </c:pt>
                <c:pt idx="37">
                  <c:v>0.04</c:v>
                </c:pt>
                <c:pt idx="38">
                  <c:v>8.6331589031344427E-2</c:v>
                </c:pt>
                <c:pt idx="39">
                  <c:v>7.3483230663928811E-2</c:v>
                </c:pt>
                <c:pt idx="40">
                  <c:v>0.23168527871739031</c:v>
                </c:pt>
                <c:pt idx="41">
                  <c:v>0.12954383524751395</c:v>
                </c:pt>
                <c:pt idx="42">
                  <c:v>0.24959999999999999</c:v>
                </c:pt>
                <c:pt idx="43">
                  <c:v>6.072552994702865E-2</c:v>
                </c:pt>
                <c:pt idx="44">
                  <c:v>0.19259853699188245</c:v>
                </c:pt>
                <c:pt idx="45">
                  <c:v>0.46666666666666667</c:v>
                </c:pt>
                <c:pt idx="46">
                  <c:v>5.9428571428571428E-2</c:v>
                </c:pt>
                <c:pt idx="47">
                  <c:v>0.22354694485842028</c:v>
                </c:pt>
                <c:pt idx="48">
                  <c:v>3.0755336780365808E-2</c:v>
                </c:pt>
                <c:pt idx="49">
                  <c:v>0.16728084795321638</c:v>
                </c:pt>
                <c:pt idx="50">
                  <c:v>4.0385912636436552E-2</c:v>
                </c:pt>
                <c:pt idx="51">
                  <c:v>0.28000000000000003</c:v>
                </c:pt>
                <c:pt idx="52">
                  <c:v>0.28662420382165604</c:v>
                </c:pt>
                <c:pt idx="53">
                  <c:v>0.12452471482889733</c:v>
                </c:pt>
                <c:pt idx="54">
                  <c:v>7.4307872666606545E-2</c:v>
                </c:pt>
                <c:pt idx="55">
                  <c:v>1.5882352941176469E-2</c:v>
                </c:pt>
                <c:pt idx="56">
                  <c:v>0.14492753623188406</c:v>
                </c:pt>
                <c:pt idx="57">
                  <c:v>7.8950652485384049E-2</c:v>
                </c:pt>
                <c:pt idx="58">
                  <c:v>0.16866666666666666</c:v>
                </c:pt>
                <c:pt idx="59">
                  <c:v>3.8394995696421789E-2</c:v>
                </c:pt>
                <c:pt idx="60">
                  <c:v>1.5785714285714285E-2</c:v>
                </c:pt>
                <c:pt idx="61">
                  <c:v>0.31266666666666665</c:v>
                </c:pt>
                <c:pt idx="62">
                  <c:v>0.13676148796498905</c:v>
                </c:pt>
                <c:pt idx="63">
                  <c:v>7.8125E-2</c:v>
                </c:pt>
                <c:pt idx="64">
                  <c:v>0.11923076923076924</c:v>
                </c:pt>
                <c:pt idx="65">
                  <c:v>2.7333333333333334E-2</c:v>
                </c:pt>
                <c:pt idx="66">
                  <c:v>5.742411812961444E-2</c:v>
                </c:pt>
                <c:pt idx="67">
                  <c:v>0.17805596156767828</c:v>
                </c:pt>
                <c:pt idx="68">
                  <c:v>9.0373189904840709E-2</c:v>
                </c:pt>
                <c:pt idx="69">
                  <c:v>0.15261044176706828</c:v>
                </c:pt>
                <c:pt idx="70">
                  <c:v>7.6314063018868949E-2</c:v>
                </c:pt>
                <c:pt idx="71">
                  <c:v>8.2858745537353028E-3</c:v>
                </c:pt>
                <c:pt idx="72">
                  <c:v>0.1144</c:v>
                </c:pt>
                <c:pt idx="73">
                  <c:v>4.3225806451612905E-2</c:v>
                </c:pt>
                <c:pt idx="74">
                  <c:v>8.0427796765692977E-2</c:v>
                </c:pt>
                <c:pt idx="75">
                  <c:v>3.6333333333333336E-2</c:v>
                </c:pt>
                <c:pt idx="76">
                  <c:v>5.6666666666666664E-2</c:v>
                </c:pt>
                <c:pt idx="77">
                  <c:v>9.3500000000000007E-3</c:v>
                </c:pt>
                <c:pt idx="78">
                  <c:v>8.7222222222222229E-2</c:v>
                </c:pt>
                <c:pt idx="79">
                  <c:v>5.6187390755353228E-2</c:v>
                </c:pt>
                <c:pt idx="80">
                  <c:v>4.1052173913043478E-2</c:v>
                </c:pt>
                <c:pt idx="81">
                  <c:v>0.26247335282451223</c:v>
                </c:pt>
                <c:pt idx="82">
                  <c:v>5.002272858104178E-2</c:v>
                </c:pt>
                <c:pt idx="83">
                  <c:v>0.10644603149227809</c:v>
                </c:pt>
                <c:pt idx="84">
                  <c:v>4.8426086956521737E-2</c:v>
                </c:pt>
                <c:pt idx="85">
                  <c:v>1.6539759036144578E-2</c:v>
                </c:pt>
                <c:pt idx="86">
                  <c:v>0.35384615384615387</c:v>
                </c:pt>
                <c:pt idx="87">
                  <c:v>6.8250000000000005E-2</c:v>
                </c:pt>
                <c:pt idx="88">
                  <c:v>2.5000000000000001E-2</c:v>
                </c:pt>
                <c:pt idx="89">
                  <c:v>8.0855018587360591E-2</c:v>
                </c:pt>
                <c:pt idx="90">
                  <c:v>0.42586505190311419</c:v>
                </c:pt>
                <c:pt idx="91">
                  <c:v>7.9615384615384616E-2</c:v>
                </c:pt>
                <c:pt idx="92">
                  <c:v>2.238755521221978E-2</c:v>
                </c:pt>
                <c:pt idx="93">
                  <c:v>1.8901098901098902E-2</c:v>
                </c:pt>
                <c:pt idx="94">
                  <c:v>9.7850259451445515E-2</c:v>
                </c:pt>
                <c:pt idx="95">
                  <c:v>2.5438596491228069E-2</c:v>
                </c:pt>
                <c:pt idx="96">
                  <c:v>1.1061946902654867E-2</c:v>
                </c:pt>
                <c:pt idx="97">
                  <c:v>0.24324324324324326</c:v>
                </c:pt>
                <c:pt idx="98">
                  <c:v>9.7368421052631576E-2</c:v>
                </c:pt>
                <c:pt idx="99">
                  <c:v>0.19500000000000001</c:v>
                </c:pt>
                <c:pt idx="100">
                  <c:v>0.10333333333333333</c:v>
                </c:pt>
                <c:pt idx="101">
                  <c:v>5.1396837552585388E-2</c:v>
                </c:pt>
                <c:pt idx="102">
                  <c:v>0.375</c:v>
                </c:pt>
                <c:pt idx="103">
                  <c:v>0.19354838709677419</c:v>
                </c:pt>
                <c:pt idx="104">
                  <c:v>0.22222222222222221</c:v>
                </c:pt>
                <c:pt idx="105">
                  <c:v>0.25</c:v>
                </c:pt>
                <c:pt idx="106">
                  <c:v>0.12506950122649224</c:v>
                </c:pt>
                <c:pt idx="107">
                  <c:v>0.31333333333333335</c:v>
                </c:pt>
                <c:pt idx="108">
                  <c:v>0.15818181818181817</c:v>
                </c:pt>
                <c:pt idx="109">
                  <c:v>0.10011975489128744</c:v>
                </c:pt>
                <c:pt idx="110">
                  <c:v>9.1600000000000001E-2</c:v>
                </c:pt>
                <c:pt idx="111">
                  <c:v>5.9299999999999999E-2</c:v>
                </c:pt>
                <c:pt idx="112">
                  <c:v>0.14239001463903228</c:v>
                </c:pt>
                <c:pt idx="113">
                  <c:v>6.0615384615384613E-2</c:v>
                </c:pt>
                <c:pt idx="114">
                  <c:v>6.0615384615384613E-2</c:v>
                </c:pt>
                <c:pt idx="115">
                  <c:v>9.7291875626880645E-2</c:v>
                </c:pt>
                <c:pt idx="116">
                  <c:v>0.10094904458598726</c:v>
                </c:pt>
                <c:pt idx="117">
                  <c:v>0.64861111111111114</c:v>
                </c:pt>
                <c:pt idx="118">
                  <c:v>0.21022727272727273</c:v>
                </c:pt>
                <c:pt idx="119">
                  <c:v>0.14330218068535824</c:v>
                </c:pt>
                <c:pt idx="120">
                  <c:v>2.3604651162790698E-2</c:v>
                </c:pt>
                <c:pt idx="121">
                  <c:v>0.18522222222222223</c:v>
                </c:pt>
                <c:pt idx="122">
                  <c:v>5.1428571428571428E-2</c:v>
                </c:pt>
                <c:pt idx="123">
                  <c:v>1.0727272727272728E-2</c:v>
                </c:pt>
                <c:pt idx="124">
                  <c:v>0.14414712316223227</c:v>
                </c:pt>
                <c:pt idx="125">
                  <c:v>0.27586206896551724</c:v>
                </c:pt>
                <c:pt idx="126">
                  <c:v>0.17567567567567569</c:v>
                </c:pt>
                <c:pt idx="127">
                  <c:v>9.7500000000000003E-2</c:v>
                </c:pt>
                <c:pt idx="128">
                  <c:v>2.9729786576536202E-2</c:v>
                </c:pt>
                <c:pt idx="129">
                  <c:v>0.30933483146067414</c:v>
                </c:pt>
                <c:pt idx="130">
                  <c:v>4.784798743303053E-2</c:v>
                </c:pt>
                <c:pt idx="131">
                  <c:v>0.30545454545454548</c:v>
                </c:pt>
                <c:pt idx="132">
                  <c:v>0.30266323736829004</c:v>
                </c:pt>
                <c:pt idx="133">
                  <c:v>0.31724133457866333</c:v>
                </c:pt>
                <c:pt idx="134">
                  <c:v>0.18762886597938144</c:v>
                </c:pt>
                <c:pt idx="135">
                  <c:v>0.18333333333333332</c:v>
                </c:pt>
                <c:pt idx="136">
                  <c:v>1.0714285714285714E-2</c:v>
                </c:pt>
                <c:pt idx="137">
                  <c:v>2.3833333333333335E-2</c:v>
                </c:pt>
                <c:pt idx="138">
                  <c:v>2.1600000000000001E-2</c:v>
                </c:pt>
                <c:pt idx="139">
                  <c:v>0.2218857142857143</c:v>
                </c:pt>
                <c:pt idx="140">
                  <c:v>1.7000000000000001E-2</c:v>
                </c:pt>
                <c:pt idx="141">
                  <c:v>5.8666666666666666E-2</c:v>
                </c:pt>
                <c:pt idx="142">
                  <c:v>0.24222222222222223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65856"/>
        <c:axId val="128672128"/>
      </c:scatterChart>
      <c:valAx>
        <c:axId val="12866585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Total Expenses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128672128"/>
        <c:crosses val="autoZero"/>
        <c:crossBetween val="midCat"/>
      </c:valAx>
      <c:valAx>
        <c:axId val="128672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Compensation as a Percent</a:t>
                </a:r>
                <a:r>
                  <a:rPr lang="en-US" sz="1200" baseline="0"/>
                  <a:t> of Total Expenses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6.0796046437887235E-3"/>
              <c:y val="0.31402940102546867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28665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11</xdr:row>
      <xdr:rowOff>19049</xdr:rowOff>
    </xdr:from>
    <xdr:to>
      <xdr:col>23</xdr:col>
      <xdr:colOff>66674</xdr:colOff>
      <xdr:row>33</xdr:row>
      <xdr:rowOff>161924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247649</xdr:colOff>
      <xdr:row>35</xdr:row>
      <xdr:rowOff>95250</xdr:rowOff>
    </xdr:from>
    <xdr:to>
      <xdr:col>22</xdr:col>
      <xdr:colOff>600074</xdr:colOff>
      <xdr:row>60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257174</xdr:colOff>
      <xdr:row>62</xdr:row>
      <xdr:rowOff>9524</xdr:rowOff>
    </xdr:from>
    <xdr:to>
      <xdr:col>23</xdr:col>
      <xdr:colOff>19049</xdr:colOff>
      <xdr:row>87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0.77031</cdr:x>
      <cdr:y>0.64343</cdr:y>
    </cdr:from>
    <cdr:to>
      <cdr:x>0.8666</cdr:x>
      <cdr:y>0.83466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15201" y="30765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0.2668</cdr:x>
      <cdr:y>0.58167</cdr:y>
    </cdr:from>
    <cdr:to>
      <cdr:x>0.46439</cdr:x>
      <cdr:y>0.75896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33650" y="2781300"/>
          <a:ext cx="1876425" cy="847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The Smallest 100 organizations</a:t>
          </a:r>
        </a:p>
        <a:p xmlns:a="http://schemas.openxmlformats.org/drawingml/2006/main">
          <a:r>
            <a:rPr lang="en-US" sz="1100"/>
            <a:t>represent 20%</a:t>
          </a:r>
          <a:r>
            <a:rPr lang="en-US" sz="1100" baseline="0"/>
            <a:t> of the Total </a:t>
          </a:r>
        </a:p>
        <a:p xmlns:a="http://schemas.openxmlformats.org/drawingml/2006/main">
          <a:r>
            <a:rPr lang="en-US" sz="1100" baseline="0"/>
            <a:t>Expenses while the largest 43</a:t>
          </a:r>
        </a:p>
        <a:p xmlns:a="http://schemas.openxmlformats.org/drawingml/2006/main">
          <a:r>
            <a:rPr lang="en-US" sz="1100" baseline="0"/>
            <a:t>Represent 80%</a:t>
          </a:r>
          <a:endParaRPr lang="en-US" sz="1100"/>
        </a:p>
      </cdr:txBody>
    </cdr:sp>
  </cdr:relSizeAnchor>
  <cdr:relSizeAnchor xmlns:cdr="http://schemas.openxmlformats.org/drawingml/2006/chartDrawing">
    <cdr:from>
      <cdr:x>0.47442</cdr:x>
      <cdr:y>0.64542</cdr:y>
    </cdr:from>
    <cdr:to>
      <cdr:x>0.58977</cdr:x>
      <cdr:y>0.74104</cdr:y>
    </cdr:to>
    <cdr:cxnSp macro="">
      <cdr:nvCxnSpPr>
        <cdr:cNvPr id="5" name="Straight Arrow Connector 4"/>
        <cdr:cNvCxnSpPr/>
      </cdr:nvCxnSpPr>
      <cdr:spPr>
        <a:xfrm xmlns:a="http://schemas.openxmlformats.org/drawingml/2006/main">
          <a:off x="4505326" y="3086100"/>
          <a:ext cx="1095375" cy="45720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0.50685</cdr:x>
      <cdr:y>0.25166</cdr:y>
    </cdr:from>
    <cdr:to>
      <cdr:x>0.70445</cdr:x>
      <cdr:y>0.39309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813300" y="1203325"/>
          <a:ext cx="187642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The Largest 3 organizations</a:t>
          </a:r>
        </a:p>
        <a:p xmlns:a="http://schemas.openxmlformats.org/drawingml/2006/main">
          <a:r>
            <a:rPr lang="en-US" sz="1100"/>
            <a:t>represent 20%</a:t>
          </a:r>
          <a:r>
            <a:rPr lang="en-US" sz="1100" baseline="0"/>
            <a:t> of the Total </a:t>
          </a:r>
        </a:p>
        <a:p xmlns:a="http://schemas.openxmlformats.org/drawingml/2006/main">
          <a:r>
            <a:rPr lang="en-US" sz="1100" baseline="0"/>
            <a:t>Expenses</a:t>
          </a:r>
          <a:endParaRPr lang="en-US" sz="1100"/>
        </a:p>
      </cdr:txBody>
    </cdr:sp>
  </cdr:relSizeAnchor>
  <cdr:relSizeAnchor xmlns:cdr="http://schemas.openxmlformats.org/drawingml/2006/chartDrawing">
    <cdr:from>
      <cdr:x>0.71113</cdr:x>
      <cdr:y>0.2988</cdr:y>
    </cdr:from>
    <cdr:to>
      <cdr:x>0.8004</cdr:x>
      <cdr:y>0.2988</cdr:y>
    </cdr:to>
    <cdr:cxnSp macro="">
      <cdr:nvCxnSpPr>
        <cdr:cNvPr id="9" name="Straight Arrow Connector 8"/>
        <cdr:cNvCxnSpPr/>
      </cdr:nvCxnSpPr>
      <cdr:spPr>
        <a:xfrm xmlns:a="http://schemas.openxmlformats.org/drawingml/2006/main">
          <a:off x="6753226" y="1428750"/>
          <a:ext cx="847725" cy="0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123825</xdr:colOff>
      <xdr:row>41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123825</xdr:colOff>
      <xdr:row>41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27</xdr:col>
      <xdr:colOff>123825</xdr:colOff>
      <xdr:row>41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0</xdr:rowOff>
    </xdr:from>
    <xdr:to>
      <xdr:col>27</xdr:col>
      <xdr:colOff>114300</xdr:colOff>
      <xdr:row>41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</xdr:row>
      <xdr:rowOff>4761</xdr:rowOff>
    </xdr:from>
    <xdr:to>
      <xdr:col>28</xdr:col>
      <xdr:colOff>85724</xdr:colOff>
      <xdr:row>44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604836</xdr:colOff>
      <xdr:row>1</xdr:row>
      <xdr:rowOff>23811</xdr:rowOff>
    </xdr:from>
    <xdr:to>
      <xdr:col>28</xdr:col>
      <xdr:colOff>247649</xdr:colOff>
      <xdr:row>43</xdr:row>
      <xdr:rowOff>104774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tabSelected="1" topLeftCell="B1" zoomScaleNormal="100" workbookViewId="0">
      <selection activeCell="R8" sqref="R8"/>
    </sheetView>
  </sheetViews>
  <sheetFormatPr defaultRowHeight="15" x14ac:dyDescent="0.25"/>
  <cols>
    <col min="1" max="1" width="11.85546875" customWidth="1"/>
    <col min="2" max="2" width="11.85546875" style="4" customWidth="1"/>
    <col min="3" max="3" width="14" style="10" customWidth="1"/>
    <col min="4" max="4" width="11.28515625" style="12" customWidth="1"/>
    <col min="5" max="5" width="14" style="10" customWidth="1"/>
    <col min="6" max="6" width="10.85546875" customWidth="1"/>
    <col min="7" max="7" width="12.42578125" customWidth="1"/>
    <col min="8" max="8" width="14.5703125" customWidth="1"/>
    <col min="9" max="9" width="15.5703125" customWidth="1"/>
    <col min="10" max="10" width="17.28515625" style="4" customWidth="1"/>
    <col min="11" max="11" width="16.5703125" customWidth="1"/>
    <col min="12" max="12" width="12.7109375" customWidth="1"/>
    <col min="14" max="14" width="9.140625" style="29"/>
  </cols>
  <sheetData>
    <row r="1" spans="1:12" ht="15.75" x14ac:dyDescent="0.25">
      <c r="B1" s="45" t="s">
        <v>175</v>
      </c>
    </row>
    <row r="2" spans="1:12" ht="15.75" x14ac:dyDescent="0.25">
      <c r="B2" s="45" t="s">
        <v>176</v>
      </c>
    </row>
    <row r="3" spans="1:12" x14ac:dyDescent="0.25">
      <c r="A3" s="1" t="s">
        <v>0</v>
      </c>
      <c r="B3" s="46" t="s">
        <v>1</v>
      </c>
      <c r="C3" s="47" t="s">
        <v>2</v>
      </c>
      <c r="D3" s="48" t="s">
        <v>3</v>
      </c>
      <c r="E3" s="47" t="s">
        <v>4</v>
      </c>
      <c r="F3" s="49" t="s">
        <v>5</v>
      </c>
      <c r="G3" s="49" t="s">
        <v>6</v>
      </c>
      <c r="H3" s="53" t="s">
        <v>139</v>
      </c>
      <c r="I3" s="53" t="s">
        <v>140</v>
      </c>
      <c r="J3" s="46" t="s">
        <v>7</v>
      </c>
      <c r="K3" s="54" t="s">
        <v>150</v>
      </c>
      <c r="L3" s="54" t="s">
        <v>151</v>
      </c>
    </row>
    <row r="4" spans="1:12" x14ac:dyDescent="0.25">
      <c r="A4" s="2">
        <v>33</v>
      </c>
      <c r="B4" s="50" t="s">
        <v>19</v>
      </c>
      <c r="C4" s="51">
        <v>150000</v>
      </c>
      <c r="D4" s="52">
        <v>3</v>
      </c>
      <c r="E4" s="51">
        <v>37080</v>
      </c>
      <c r="F4" s="51">
        <v>0</v>
      </c>
      <c r="G4" s="51">
        <v>0</v>
      </c>
      <c r="H4" s="10">
        <f t="shared" ref="H4:H35" si="0">E4+F4</f>
        <v>37080</v>
      </c>
      <c r="I4" s="10">
        <f t="shared" ref="I4:I35" si="1">E4+F4+G4</f>
        <v>37080</v>
      </c>
      <c r="J4" s="4" t="s">
        <v>146</v>
      </c>
      <c r="K4" s="14">
        <f t="shared" ref="K4:K35" si="2">I4/C4</f>
        <v>0.2472</v>
      </c>
      <c r="L4" s="10">
        <f t="shared" ref="L4:L35" si="3">C4/D4</f>
        <v>50000</v>
      </c>
    </row>
    <row r="5" spans="1:12" x14ac:dyDescent="0.25">
      <c r="A5" s="2">
        <v>135</v>
      </c>
      <c r="B5" s="3" t="s">
        <v>117</v>
      </c>
      <c r="C5" s="5">
        <v>187600</v>
      </c>
      <c r="D5" s="6">
        <v>1</v>
      </c>
      <c r="E5" s="5">
        <v>60618</v>
      </c>
      <c r="F5" s="5">
        <v>0</v>
      </c>
      <c r="G5" s="5">
        <v>0</v>
      </c>
      <c r="H5" s="10">
        <f t="shared" si="0"/>
        <v>60618</v>
      </c>
      <c r="I5" s="10">
        <f t="shared" si="1"/>
        <v>60618</v>
      </c>
      <c r="J5" s="4" t="s">
        <v>146</v>
      </c>
      <c r="K5" s="14">
        <f t="shared" si="2"/>
        <v>0.32312366737739873</v>
      </c>
      <c r="L5" s="10">
        <f t="shared" si="3"/>
        <v>187600</v>
      </c>
    </row>
    <row r="6" spans="1:12" x14ac:dyDescent="0.25">
      <c r="A6" s="2">
        <v>137</v>
      </c>
      <c r="B6" s="3" t="s">
        <v>119</v>
      </c>
      <c r="C6" s="5">
        <v>80000</v>
      </c>
      <c r="D6" s="6">
        <v>2</v>
      </c>
      <c r="E6" s="5">
        <v>32167</v>
      </c>
      <c r="F6" s="5">
        <v>0</v>
      </c>
      <c r="G6" s="5">
        <v>0</v>
      </c>
      <c r="H6" s="10">
        <f t="shared" si="0"/>
        <v>32167</v>
      </c>
      <c r="I6" s="10">
        <f t="shared" si="1"/>
        <v>32167</v>
      </c>
      <c r="J6" s="4" t="s">
        <v>146</v>
      </c>
      <c r="K6" s="14">
        <f t="shared" si="2"/>
        <v>0.40208749999999999</v>
      </c>
      <c r="L6" s="10">
        <f t="shared" si="3"/>
        <v>40000</v>
      </c>
    </row>
    <row r="7" spans="1:12" x14ac:dyDescent="0.25">
      <c r="A7" s="2">
        <v>153</v>
      </c>
      <c r="B7" s="3" t="s">
        <v>134</v>
      </c>
      <c r="C7" s="5">
        <v>440000</v>
      </c>
      <c r="D7" s="6">
        <v>7</v>
      </c>
      <c r="E7" s="5">
        <v>55000</v>
      </c>
      <c r="F7" s="5">
        <v>0</v>
      </c>
      <c r="G7" s="5">
        <v>0</v>
      </c>
      <c r="H7" s="10">
        <f t="shared" si="0"/>
        <v>55000</v>
      </c>
      <c r="I7" s="10">
        <f t="shared" si="1"/>
        <v>55000</v>
      </c>
      <c r="J7" s="4" t="s">
        <v>146</v>
      </c>
      <c r="K7" s="14">
        <f t="shared" si="2"/>
        <v>0.125</v>
      </c>
      <c r="L7" s="10">
        <f t="shared" si="3"/>
        <v>62857.142857142855</v>
      </c>
    </row>
    <row r="8" spans="1:12" x14ac:dyDescent="0.25">
      <c r="A8" s="2">
        <v>47</v>
      </c>
      <c r="B8" s="3" t="s">
        <v>32</v>
      </c>
      <c r="C8" s="5">
        <v>250000</v>
      </c>
      <c r="D8" s="6">
        <v>4</v>
      </c>
      <c r="E8" s="5">
        <v>49000</v>
      </c>
      <c r="F8" s="5">
        <v>100</v>
      </c>
      <c r="G8" s="5">
        <v>0</v>
      </c>
      <c r="H8" s="10">
        <f t="shared" si="0"/>
        <v>49100</v>
      </c>
      <c r="I8" s="10">
        <f t="shared" si="1"/>
        <v>49100</v>
      </c>
      <c r="J8" s="4" t="s">
        <v>146</v>
      </c>
      <c r="K8" s="14">
        <f t="shared" si="2"/>
        <v>0.19639999999999999</v>
      </c>
      <c r="L8" s="10">
        <f t="shared" si="3"/>
        <v>62500</v>
      </c>
    </row>
    <row r="9" spans="1:12" x14ac:dyDescent="0.25">
      <c r="A9" s="2">
        <v>73</v>
      </c>
      <c r="B9" s="3" t="s">
        <v>58</v>
      </c>
      <c r="C9" s="5">
        <v>694072</v>
      </c>
      <c r="D9" s="6">
        <v>10</v>
      </c>
      <c r="E9" s="5">
        <v>67928</v>
      </c>
      <c r="F9" s="5">
        <v>0</v>
      </c>
      <c r="G9" s="5">
        <v>562</v>
      </c>
      <c r="H9" s="10">
        <f t="shared" si="0"/>
        <v>67928</v>
      </c>
      <c r="I9" s="10">
        <f t="shared" si="1"/>
        <v>68490</v>
      </c>
      <c r="J9" s="4" t="s">
        <v>146</v>
      </c>
      <c r="K9" s="14">
        <f t="shared" si="2"/>
        <v>9.8678523265597812E-2</v>
      </c>
      <c r="L9" s="10">
        <f t="shared" si="3"/>
        <v>69407.199999999997</v>
      </c>
    </row>
    <row r="10" spans="1:12" x14ac:dyDescent="0.25">
      <c r="A10" s="2">
        <v>52</v>
      </c>
      <c r="B10" s="3" t="s">
        <v>37</v>
      </c>
      <c r="C10" s="5">
        <v>480000</v>
      </c>
      <c r="D10" s="6">
        <v>3</v>
      </c>
      <c r="E10" s="5">
        <v>77000</v>
      </c>
      <c r="F10" s="5">
        <v>0</v>
      </c>
      <c r="G10" s="5">
        <v>2130</v>
      </c>
      <c r="H10" s="10">
        <f t="shared" si="0"/>
        <v>77000</v>
      </c>
      <c r="I10" s="10">
        <f t="shared" si="1"/>
        <v>79130</v>
      </c>
      <c r="J10" s="4" t="s">
        <v>146</v>
      </c>
      <c r="K10" s="14">
        <f t="shared" si="2"/>
        <v>0.16485416666666666</v>
      </c>
      <c r="L10" s="10">
        <f t="shared" si="3"/>
        <v>160000</v>
      </c>
    </row>
    <row r="11" spans="1:12" x14ac:dyDescent="0.25">
      <c r="A11" s="2">
        <v>98</v>
      </c>
      <c r="B11" s="3" t="s">
        <v>82</v>
      </c>
      <c r="C11" s="5">
        <v>498000</v>
      </c>
      <c r="D11" s="6">
        <v>3.5</v>
      </c>
      <c r="E11" s="5">
        <v>77000</v>
      </c>
      <c r="F11" s="5">
        <v>0</v>
      </c>
      <c r="G11" s="5">
        <v>2400</v>
      </c>
      <c r="H11" s="10">
        <f t="shared" si="0"/>
        <v>77000</v>
      </c>
      <c r="I11" s="10">
        <f t="shared" si="1"/>
        <v>79400</v>
      </c>
      <c r="J11" s="4" t="s">
        <v>146</v>
      </c>
      <c r="K11" s="14">
        <f t="shared" si="2"/>
        <v>0.15943775100401605</v>
      </c>
      <c r="L11" s="10">
        <f t="shared" si="3"/>
        <v>142285.71428571429</v>
      </c>
    </row>
    <row r="12" spans="1:12" x14ac:dyDescent="0.25">
      <c r="A12" s="2">
        <v>30</v>
      </c>
      <c r="B12" s="3" t="s">
        <v>16</v>
      </c>
      <c r="C12" s="5">
        <v>290000</v>
      </c>
      <c r="D12" s="6">
        <v>5</v>
      </c>
      <c r="E12" s="5">
        <v>60000</v>
      </c>
      <c r="F12" s="5">
        <v>1000</v>
      </c>
      <c r="G12" s="5">
        <v>2500</v>
      </c>
      <c r="H12" s="10">
        <f t="shared" si="0"/>
        <v>61000</v>
      </c>
      <c r="I12" s="10">
        <f t="shared" si="1"/>
        <v>63500</v>
      </c>
      <c r="J12" s="4" t="s">
        <v>146</v>
      </c>
      <c r="K12" s="14">
        <f t="shared" si="2"/>
        <v>0.2189655172413793</v>
      </c>
      <c r="L12" s="10">
        <f t="shared" si="3"/>
        <v>58000</v>
      </c>
    </row>
    <row r="13" spans="1:12" x14ac:dyDescent="0.25">
      <c r="A13" s="2">
        <v>50</v>
      </c>
      <c r="B13" s="3" t="s">
        <v>35</v>
      </c>
      <c r="C13" s="5">
        <v>1700000</v>
      </c>
      <c r="D13" s="6">
        <v>38</v>
      </c>
      <c r="E13" s="5">
        <v>85000</v>
      </c>
      <c r="F13" s="5">
        <v>0</v>
      </c>
      <c r="G13" s="5">
        <v>3300</v>
      </c>
      <c r="H13" s="10">
        <f t="shared" si="0"/>
        <v>85000</v>
      </c>
      <c r="I13" s="10">
        <f t="shared" si="1"/>
        <v>88300</v>
      </c>
      <c r="J13" s="4" t="s">
        <v>146</v>
      </c>
      <c r="K13" s="14">
        <f t="shared" si="2"/>
        <v>5.1941176470588234E-2</v>
      </c>
      <c r="L13" s="10">
        <f t="shared" si="3"/>
        <v>44736.84210526316</v>
      </c>
    </row>
    <row r="14" spans="1:12" x14ac:dyDescent="0.25">
      <c r="A14" s="2">
        <v>138</v>
      </c>
      <c r="B14" s="3" t="s">
        <v>120</v>
      </c>
      <c r="C14" s="5">
        <v>345000</v>
      </c>
      <c r="D14" s="6">
        <v>5</v>
      </c>
      <c r="E14" s="5">
        <v>55000</v>
      </c>
      <c r="F14" s="5">
        <v>0</v>
      </c>
      <c r="G14" s="5">
        <v>5340</v>
      </c>
      <c r="H14" s="10">
        <f t="shared" si="0"/>
        <v>55000</v>
      </c>
      <c r="I14" s="10">
        <f t="shared" si="1"/>
        <v>60340</v>
      </c>
      <c r="J14" s="4" t="s">
        <v>146</v>
      </c>
      <c r="K14" s="14">
        <f t="shared" si="2"/>
        <v>0.17489855072463767</v>
      </c>
      <c r="L14" s="10">
        <f t="shared" si="3"/>
        <v>69000</v>
      </c>
    </row>
    <row r="15" spans="1:12" x14ac:dyDescent="0.25">
      <c r="A15" s="2">
        <v>102</v>
      </c>
      <c r="B15" s="3" t="s">
        <v>86</v>
      </c>
      <c r="C15" s="5">
        <v>120000</v>
      </c>
      <c r="D15" s="6">
        <v>1.5</v>
      </c>
      <c r="E15" s="5">
        <v>41000</v>
      </c>
      <c r="F15" s="5">
        <v>0</v>
      </c>
      <c r="G15" s="5">
        <v>7000</v>
      </c>
      <c r="H15" s="10">
        <f t="shared" si="0"/>
        <v>41000</v>
      </c>
      <c r="I15" s="10">
        <f t="shared" si="1"/>
        <v>48000</v>
      </c>
      <c r="J15" s="4" t="s">
        <v>146</v>
      </c>
      <c r="K15" s="14">
        <f t="shared" si="2"/>
        <v>0.4</v>
      </c>
      <c r="L15" s="10">
        <f t="shared" si="3"/>
        <v>80000</v>
      </c>
    </row>
    <row r="16" spans="1:12" x14ac:dyDescent="0.25">
      <c r="A16" s="2">
        <v>126</v>
      </c>
      <c r="B16" s="3" t="s">
        <v>109</v>
      </c>
      <c r="C16" s="5">
        <v>140500</v>
      </c>
      <c r="D16" s="6">
        <v>1</v>
      </c>
      <c r="E16" s="5">
        <v>40000</v>
      </c>
      <c r="F16" s="5">
        <v>0</v>
      </c>
      <c r="G16" s="5">
        <v>7200</v>
      </c>
      <c r="H16" s="10">
        <f t="shared" si="0"/>
        <v>40000</v>
      </c>
      <c r="I16" s="10">
        <f t="shared" si="1"/>
        <v>47200</v>
      </c>
      <c r="J16" s="4" t="s">
        <v>146</v>
      </c>
      <c r="K16" s="14">
        <f t="shared" si="2"/>
        <v>0.33594306049822065</v>
      </c>
      <c r="L16" s="10">
        <f t="shared" si="3"/>
        <v>140500</v>
      </c>
    </row>
    <row r="17" spans="1:12" x14ac:dyDescent="0.25">
      <c r="A17" s="2">
        <v>160</v>
      </c>
      <c r="B17" s="3" t="s">
        <v>138</v>
      </c>
      <c r="C17" s="5">
        <v>475000</v>
      </c>
      <c r="D17" s="6">
        <v>8</v>
      </c>
      <c r="E17" s="5">
        <v>52000</v>
      </c>
      <c r="F17" s="5">
        <v>5000</v>
      </c>
      <c r="G17" s="5">
        <v>12000</v>
      </c>
      <c r="H17" s="10">
        <f t="shared" si="0"/>
        <v>57000</v>
      </c>
      <c r="I17" s="10">
        <f t="shared" si="1"/>
        <v>69000</v>
      </c>
      <c r="J17" s="4" t="s">
        <v>146</v>
      </c>
      <c r="K17" s="14">
        <f t="shared" si="2"/>
        <v>0.14526315789473684</v>
      </c>
      <c r="L17" s="10">
        <f t="shared" si="3"/>
        <v>59375</v>
      </c>
    </row>
    <row r="18" spans="1:12" x14ac:dyDescent="0.25">
      <c r="A18" s="2">
        <v>35</v>
      </c>
      <c r="B18" s="3" t="s">
        <v>21</v>
      </c>
      <c r="C18" s="5">
        <v>782000</v>
      </c>
      <c r="D18" s="6">
        <v>12</v>
      </c>
      <c r="E18" s="5">
        <v>54300</v>
      </c>
      <c r="F18" s="5">
        <v>0</v>
      </c>
      <c r="G18" s="5">
        <v>0</v>
      </c>
      <c r="H18" s="10">
        <f t="shared" si="0"/>
        <v>54300</v>
      </c>
      <c r="I18" s="10">
        <f t="shared" si="1"/>
        <v>54300</v>
      </c>
      <c r="J18" s="4" t="s">
        <v>142</v>
      </c>
      <c r="K18" s="14">
        <f t="shared" si="2"/>
        <v>6.9437340153452681E-2</v>
      </c>
      <c r="L18" s="10">
        <f t="shared" si="3"/>
        <v>65166.666666666664</v>
      </c>
    </row>
    <row r="19" spans="1:12" x14ac:dyDescent="0.25">
      <c r="A19" s="2">
        <v>121</v>
      </c>
      <c r="B19" s="3" t="s">
        <v>104</v>
      </c>
      <c r="C19" s="5">
        <v>302063</v>
      </c>
      <c r="D19" s="6">
        <v>1.5</v>
      </c>
      <c r="E19" s="5">
        <v>30000</v>
      </c>
      <c r="F19" s="5">
        <v>4000</v>
      </c>
      <c r="G19" s="5">
        <v>0</v>
      </c>
      <c r="H19" s="10">
        <f t="shared" si="0"/>
        <v>34000</v>
      </c>
      <c r="I19" s="10">
        <f t="shared" si="1"/>
        <v>34000</v>
      </c>
      <c r="J19" s="4" t="s">
        <v>142</v>
      </c>
      <c r="K19" s="14">
        <f t="shared" si="2"/>
        <v>0.11255930054326416</v>
      </c>
      <c r="L19" s="10">
        <f t="shared" si="3"/>
        <v>201375.33333333334</v>
      </c>
    </row>
    <row r="20" spans="1:12" x14ac:dyDescent="0.25">
      <c r="A20" s="2">
        <v>154</v>
      </c>
      <c r="B20" s="3" t="s">
        <v>135</v>
      </c>
      <c r="C20" s="5">
        <v>105000</v>
      </c>
      <c r="D20" s="6">
        <v>2.5</v>
      </c>
      <c r="E20" s="5">
        <v>34000</v>
      </c>
      <c r="F20" s="5">
        <v>0</v>
      </c>
      <c r="G20" s="5">
        <v>4128</v>
      </c>
      <c r="H20" s="10">
        <f t="shared" si="0"/>
        <v>34000</v>
      </c>
      <c r="I20" s="10">
        <f t="shared" si="1"/>
        <v>38128</v>
      </c>
      <c r="J20" s="4" t="s">
        <v>142</v>
      </c>
      <c r="K20" s="14">
        <f t="shared" si="2"/>
        <v>0.36312380952380952</v>
      </c>
      <c r="L20" s="10">
        <f t="shared" si="3"/>
        <v>42000</v>
      </c>
    </row>
    <row r="21" spans="1:12" x14ac:dyDescent="0.25">
      <c r="A21" s="2">
        <v>89</v>
      </c>
      <c r="B21" s="3" t="s">
        <v>73</v>
      </c>
      <c r="C21" s="5">
        <v>1200000</v>
      </c>
      <c r="D21" s="6">
        <v>15</v>
      </c>
      <c r="E21" s="5">
        <v>65000</v>
      </c>
      <c r="F21" s="5">
        <v>0</v>
      </c>
      <c r="G21" s="5">
        <v>7000</v>
      </c>
      <c r="H21" s="10">
        <f t="shared" si="0"/>
        <v>65000</v>
      </c>
      <c r="I21" s="10">
        <f t="shared" si="1"/>
        <v>72000</v>
      </c>
      <c r="J21" s="4" t="s">
        <v>142</v>
      </c>
      <c r="K21" s="14">
        <f t="shared" si="2"/>
        <v>0.06</v>
      </c>
      <c r="L21" s="10">
        <f t="shared" si="3"/>
        <v>80000</v>
      </c>
    </row>
    <row r="22" spans="1:12" x14ac:dyDescent="0.25">
      <c r="A22" s="2">
        <v>72</v>
      </c>
      <c r="B22" s="3" t="s">
        <v>57</v>
      </c>
      <c r="C22" s="5">
        <v>356000</v>
      </c>
      <c r="D22" s="6">
        <v>6</v>
      </c>
      <c r="E22" s="5">
        <v>52000</v>
      </c>
      <c r="F22" s="5">
        <v>0</v>
      </c>
      <c r="G22" s="5">
        <v>9000</v>
      </c>
      <c r="H22" s="10">
        <f t="shared" si="0"/>
        <v>52000</v>
      </c>
      <c r="I22" s="10">
        <f t="shared" si="1"/>
        <v>61000</v>
      </c>
      <c r="J22" s="4" t="s">
        <v>142</v>
      </c>
      <c r="K22" s="14">
        <f t="shared" si="2"/>
        <v>0.17134831460674158</v>
      </c>
      <c r="L22" s="10">
        <f t="shared" si="3"/>
        <v>59333.333333333336</v>
      </c>
    </row>
    <row r="23" spans="1:12" x14ac:dyDescent="0.25">
      <c r="A23" s="2">
        <v>100</v>
      </c>
      <c r="B23" s="3" t="s">
        <v>84</v>
      </c>
      <c r="C23" s="5">
        <v>600000</v>
      </c>
      <c r="D23" s="6">
        <v>3</v>
      </c>
      <c r="E23" s="5">
        <v>87000</v>
      </c>
      <c r="F23" s="5">
        <v>0</v>
      </c>
      <c r="G23" s="5">
        <v>14000</v>
      </c>
      <c r="H23" s="10">
        <f t="shared" si="0"/>
        <v>87000</v>
      </c>
      <c r="I23" s="10">
        <f t="shared" si="1"/>
        <v>101000</v>
      </c>
      <c r="J23" s="4" t="s">
        <v>142</v>
      </c>
      <c r="K23" s="14">
        <f t="shared" si="2"/>
        <v>0.16833333333333333</v>
      </c>
      <c r="L23" s="10">
        <f t="shared" si="3"/>
        <v>200000</v>
      </c>
    </row>
    <row r="24" spans="1:12" x14ac:dyDescent="0.25">
      <c r="A24" s="2">
        <v>78</v>
      </c>
      <c r="B24" s="3" t="s">
        <v>63</v>
      </c>
      <c r="C24" s="5">
        <v>1200000</v>
      </c>
      <c r="D24" s="6">
        <v>11</v>
      </c>
      <c r="E24" s="5">
        <v>115000</v>
      </c>
      <c r="F24" s="5">
        <v>25000</v>
      </c>
      <c r="G24" s="5">
        <v>15000</v>
      </c>
      <c r="H24" s="10">
        <f t="shared" si="0"/>
        <v>140000</v>
      </c>
      <c r="I24" s="10">
        <f t="shared" si="1"/>
        <v>155000</v>
      </c>
      <c r="J24" s="4" t="s">
        <v>142</v>
      </c>
      <c r="K24" s="14">
        <f t="shared" si="2"/>
        <v>0.12916666666666668</v>
      </c>
      <c r="L24" s="10">
        <f t="shared" si="3"/>
        <v>109090.90909090909</v>
      </c>
    </row>
    <row r="25" spans="1:12" x14ac:dyDescent="0.25">
      <c r="A25" s="2">
        <v>21</v>
      </c>
      <c r="B25" s="3" t="s">
        <v>9</v>
      </c>
      <c r="C25" s="5">
        <v>1600000</v>
      </c>
      <c r="D25" s="6">
        <v>16</v>
      </c>
      <c r="E25" s="5">
        <v>86000</v>
      </c>
      <c r="F25" s="5">
        <v>0</v>
      </c>
      <c r="G25" s="5">
        <v>23000</v>
      </c>
      <c r="H25" s="10">
        <f t="shared" si="0"/>
        <v>86000</v>
      </c>
      <c r="I25" s="10">
        <f t="shared" si="1"/>
        <v>109000</v>
      </c>
      <c r="J25" s="4" t="s">
        <v>142</v>
      </c>
      <c r="K25" s="14">
        <f t="shared" si="2"/>
        <v>6.8125000000000005E-2</v>
      </c>
      <c r="L25" s="10">
        <f t="shared" si="3"/>
        <v>100000</v>
      </c>
    </row>
    <row r="26" spans="1:12" x14ac:dyDescent="0.25">
      <c r="A26" s="2">
        <v>56</v>
      </c>
      <c r="B26" s="3" t="s">
        <v>41</v>
      </c>
      <c r="C26" s="5">
        <v>2200000</v>
      </c>
      <c r="D26" s="6">
        <v>25</v>
      </c>
      <c r="E26" s="5">
        <v>136000</v>
      </c>
      <c r="F26" s="5">
        <v>0</v>
      </c>
      <c r="G26" s="5">
        <v>26000</v>
      </c>
      <c r="H26" s="10">
        <f t="shared" si="0"/>
        <v>136000</v>
      </c>
      <c r="I26" s="10">
        <f t="shared" si="1"/>
        <v>162000</v>
      </c>
      <c r="J26" s="4" t="s">
        <v>142</v>
      </c>
      <c r="K26" s="14">
        <f t="shared" si="2"/>
        <v>7.3636363636363639E-2</v>
      </c>
      <c r="L26" s="10">
        <f t="shared" si="3"/>
        <v>88000</v>
      </c>
    </row>
    <row r="27" spans="1:12" x14ac:dyDescent="0.25">
      <c r="A27" s="2">
        <v>90</v>
      </c>
      <c r="B27" s="3" t="s">
        <v>74</v>
      </c>
      <c r="C27" s="5">
        <v>540000</v>
      </c>
      <c r="D27" s="6">
        <v>6.5</v>
      </c>
      <c r="E27" s="5">
        <v>50000</v>
      </c>
      <c r="F27" s="5">
        <v>0</v>
      </c>
      <c r="G27" s="5">
        <v>0</v>
      </c>
      <c r="H27" s="10">
        <f t="shared" si="0"/>
        <v>50000</v>
      </c>
      <c r="I27" s="10">
        <f t="shared" si="1"/>
        <v>50000</v>
      </c>
      <c r="J27" s="4" t="s">
        <v>143</v>
      </c>
      <c r="K27" s="14">
        <f t="shared" si="2"/>
        <v>9.2592592592592587E-2</v>
      </c>
      <c r="L27" s="10">
        <f t="shared" si="3"/>
        <v>83076.923076923078</v>
      </c>
    </row>
    <row r="28" spans="1:12" x14ac:dyDescent="0.25">
      <c r="A28" s="2">
        <v>93</v>
      </c>
      <c r="B28" s="3" t="s">
        <v>77</v>
      </c>
      <c r="C28" s="5">
        <v>300000</v>
      </c>
      <c r="D28" s="6">
        <v>2</v>
      </c>
      <c r="E28" s="5">
        <v>50000</v>
      </c>
      <c r="F28" s="5">
        <v>0</v>
      </c>
      <c r="G28" s="5">
        <v>0</v>
      </c>
      <c r="H28" s="10">
        <f t="shared" si="0"/>
        <v>50000</v>
      </c>
      <c r="I28" s="10">
        <f t="shared" si="1"/>
        <v>50000</v>
      </c>
      <c r="J28" s="4" t="s">
        <v>143</v>
      </c>
      <c r="K28" s="14">
        <f t="shared" si="2"/>
        <v>0.16666666666666666</v>
      </c>
      <c r="L28" s="10">
        <f t="shared" si="3"/>
        <v>150000</v>
      </c>
    </row>
    <row r="29" spans="1:12" x14ac:dyDescent="0.25">
      <c r="A29" s="2">
        <v>124</v>
      </c>
      <c r="B29" s="3" t="s">
        <v>107</v>
      </c>
      <c r="C29" s="5">
        <v>50000</v>
      </c>
      <c r="D29" s="6">
        <v>2</v>
      </c>
      <c r="E29" s="5">
        <v>65000</v>
      </c>
      <c r="F29" s="5">
        <v>0</v>
      </c>
      <c r="G29" s="5">
        <v>0</v>
      </c>
      <c r="H29" s="10">
        <f t="shared" si="0"/>
        <v>65000</v>
      </c>
      <c r="I29" s="10">
        <f t="shared" si="1"/>
        <v>65000</v>
      </c>
      <c r="J29" s="4" t="s">
        <v>143</v>
      </c>
      <c r="K29" s="14">
        <f t="shared" si="2"/>
        <v>1.3</v>
      </c>
      <c r="L29" s="10">
        <f t="shared" si="3"/>
        <v>25000</v>
      </c>
    </row>
    <row r="30" spans="1:12" x14ac:dyDescent="0.25">
      <c r="A30" s="2">
        <v>143</v>
      </c>
      <c r="B30" s="3" t="s">
        <v>125</v>
      </c>
      <c r="C30" s="5">
        <v>200000</v>
      </c>
      <c r="D30" s="6">
        <v>1</v>
      </c>
      <c r="E30" s="5">
        <v>15000</v>
      </c>
      <c r="F30" s="5">
        <v>0</v>
      </c>
      <c r="G30" s="5">
        <v>0</v>
      </c>
      <c r="H30" s="10">
        <f t="shared" si="0"/>
        <v>15000</v>
      </c>
      <c r="I30" s="10">
        <f t="shared" si="1"/>
        <v>15000</v>
      </c>
      <c r="J30" s="4" t="s">
        <v>143</v>
      </c>
      <c r="K30" s="14">
        <f t="shared" si="2"/>
        <v>7.4999999999999997E-2</v>
      </c>
      <c r="L30" s="10">
        <f t="shared" si="3"/>
        <v>200000</v>
      </c>
    </row>
    <row r="31" spans="1:12" x14ac:dyDescent="0.25">
      <c r="A31" s="2">
        <v>152</v>
      </c>
      <c r="B31" s="3" t="s">
        <v>133</v>
      </c>
      <c r="C31" s="5">
        <v>280000</v>
      </c>
      <c r="D31" s="6">
        <v>1.5</v>
      </c>
      <c r="E31" s="5">
        <v>36600</v>
      </c>
      <c r="F31" s="5">
        <v>0</v>
      </c>
      <c r="G31" s="5">
        <v>0</v>
      </c>
      <c r="H31" s="10">
        <f t="shared" si="0"/>
        <v>36600</v>
      </c>
      <c r="I31" s="10">
        <f t="shared" si="1"/>
        <v>36600</v>
      </c>
      <c r="J31" s="4" t="s">
        <v>143</v>
      </c>
      <c r="K31" s="14">
        <f t="shared" si="2"/>
        <v>0.13071428571428573</v>
      </c>
      <c r="L31" s="10">
        <f t="shared" si="3"/>
        <v>186666.66666666666</v>
      </c>
    </row>
    <row r="32" spans="1:12" x14ac:dyDescent="0.25">
      <c r="A32" s="2">
        <v>53</v>
      </c>
      <c r="B32" s="3" t="s">
        <v>38</v>
      </c>
      <c r="C32" s="5">
        <v>1400000</v>
      </c>
      <c r="D32" s="6">
        <v>9</v>
      </c>
      <c r="E32" s="5">
        <v>63000</v>
      </c>
      <c r="F32" s="5">
        <v>500</v>
      </c>
      <c r="G32" s="5">
        <v>0</v>
      </c>
      <c r="H32" s="10">
        <f t="shared" si="0"/>
        <v>63500</v>
      </c>
      <c r="I32" s="10">
        <f t="shared" si="1"/>
        <v>63500</v>
      </c>
      <c r="J32" s="4" t="s">
        <v>143</v>
      </c>
      <c r="K32" s="14">
        <f t="shared" si="2"/>
        <v>4.535714285714286E-2</v>
      </c>
      <c r="L32" s="10">
        <f t="shared" si="3"/>
        <v>155555.55555555556</v>
      </c>
    </row>
    <row r="33" spans="1:16" x14ac:dyDescent="0.25">
      <c r="A33" s="2">
        <v>51</v>
      </c>
      <c r="B33" s="3" t="s">
        <v>36</v>
      </c>
      <c r="C33" s="5">
        <v>175000</v>
      </c>
      <c r="D33" s="6">
        <v>3</v>
      </c>
      <c r="E33" s="5">
        <v>45000</v>
      </c>
      <c r="F33" s="5">
        <v>2500</v>
      </c>
      <c r="G33" s="5">
        <v>1200</v>
      </c>
      <c r="H33" s="10">
        <f t="shared" si="0"/>
        <v>47500</v>
      </c>
      <c r="I33" s="10">
        <f t="shared" si="1"/>
        <v>48700</v>
      </c>
      <c r="J33" s="4" t="s">
        <v>143</v>
      </c>
      <c r="K33" s="14">
        <f t="shared" si="2"/>
        <v>0.2782857142857143</v>
      </c>
      <c r="L33" s="10">
        <f t="shared" si="3"/>
        <v>58333.333333333336</v>
      </c>
    </row>
    <row r="34" spans="1:16" x14ac:dyDescent="0.25">
      <c r="A34" s="2">
        <v>105</v>
      </c>
      <c r="B34" s="3" t="s">
        <v>89</v>
      </c>
      <c r="C34" s="5">
        <v>221000</v>
      </c>
      <c r="D34" s="6">
        <v>2</v>
      </c>
      <c r="E34" s="5">
        <v>75000</v>
      </c>
      <c r="F34" s="5">
        <v>0</v>
      </c>
      <c r="G34" s="5">
        <v>2280</v>
      </c>
      <c r="H34" s="10">
        <f t="shared" si="0"/>
        <v>75000</v>
      </c>
      <c r="I34" s="10">
        <f t="shared" si="1"/>
        <v>77280</v>
      </c>
      <c r="J34" s="4" t="s">
        <v>143</v>
      </c>
      <c r="K34" s="14">
        <f t="shared" si="2"/>
        <v>0.34968325791855204</v>
      </c>
      <c r="L34" s="10">
        <f t="shared" si="3"/>
        <v>110500</v>
      </c>
    </row>
    <row r="35" spans="1:16" x14ac:dyDescent="0.25">
      <c r="A35" s="18">
        <v>169</v>
      </c>
      <c r="B35" s="19" t="s">
        <v>167</v>
      </c>
      <c r="C35" s="5">
        <v>108111</v>
      </c>
      <c r="D35" s="20">
        <v>15</v>
      </c>
      <c r="E35" s="5">
        <v>85000</v>
      </c>
      <c r="F35" s="5">
        <v>0</v>
      </c>
      <c r="G35" s="5">
        <v>5200</v>
      </c>
      <c r="H35" s="10">
        <f t="shared" si="0"/>
        <v>85000</v>
      </c>
      <c r="I35" s="10">
        <f t="shared" si="1"/>
        <v>90200</v>
      </c>
      <c r="J35" s="4" t="s">
        <v>143</v>
      </c>
      <c r="K35" s="14">
        <f t="shared" si="2"/>
        <v>0.83432768173451355</v>
      </c>
      <c r="L35" s="10">
        <f t="shared" si="3"/>
        <v>7207.4</v>
      </c>
    </row>
    <row r="36" spans="1:16" x14ac:dyDescent="0.25">
      <c r="A36" s="2">
        <v>84</v>
      </c>
      <c r="B36" s="3" t="s">
        <v>68</v>
      </c>
      <c r="C36" s="5">
        <v>382629</v>
      </c>
      <c r="D36" s="6">
        <v>9</v>
      </c>
      <c r="E36" s="5">
        <v>55000</v>
      </c>
      <c r="F36" s="5">
        <v>0</v>
      </c>
      <c r="G36" s="5">
        <v>7160</v>
      </c>
      <c r="H36" s="10">
        <f t="shared" ref="H36:H67" si="4">E36+F36</f>
        <v>55000</v>
      </c>
      <c r="I36" s="10">
        <f t="shared" ref="I36:I67" si="5">E36+F36+G36</f>
        <v>62160</v>
      </c>
      <c r="J36" s="4" t="s">
        <v>143</v>
      </c>
      <c r="K36" s="14">
        <f t="shared" ref="K36:K67" si="6">I36/C36</f>
        <v>0.16245501517135397</v>
      </c>
      <c r="L36" s="10">
        <f t="shared" ref="L36:L67" si="7">C36/D36</f>
        <v>42514.333333333336</v>
      </c>
    </row>
    <row r="37" spans="1:16" x14ac:dyDescent="0.25">
      <c r="A37" s="2">
        <v>67</v>
      </c>
      <c r="B37" s="3" t="s">
        <v>52</v>
      </c>
      <c r="C37" s="5">
        <v>194500</v>
      </c>
      <c r="D37" s="6">
        <v>2</v>
      </c>
      <c r="E37" s="5">
        <v>46000</v>
      </c>
      <c r="F37" s="5">
        <v>0</v>
      </c>
      <c r="G37" s="5">
        <v>7250</v>
      </c>
      <c r="H37" s="10">
        <f t="shared" si="4"/>
        <v>46000</v>
      </c>
      <c r="I37" s="10">
        <f t="shared" si="5"/>
        <v>53250</v>
      </c>
      <c r="J37" s="4" t="s">
        <v>143</v>
      </c>
      <c r="K37" s="14">
        <f t="shared" si="6"/>
        <v>0.27377892030848328</v>
      </c>
      <c r="L37" s="10">
        <f t="shared" si="7"/>
        <v>97250</v>
      </c>
    </row>
    <row r="38" spans="1:16" x14ac:dyDescent="0.25">
      <c r="A38" s="2">
        <v>55</v>
      </c>
      <c r="B38" s="3" t="s">
        <v>40</v>
      </c>
      <c r="C38" s="5">
        <v>1639959</v>
      </c>
      <c r="D38" s="6">
        <v>20</v>
      </c>
      <c r="E38" s="5">
        <v>67660</v>
      </c>
      <c r="F38" s="5">
        <v>0</v>
      </c>
      <c r="G38" s="5">
        <v>9000</v>
      </c>
      <c r="H38" s="10">
        <f t="shared" si="4"/>
        <v>67660</v>
      </c>
      <c r="I38" s="10">
        <f t="shared" si="5"/>
        <v>76660</v>
      </c>
      <c r="J38" s="4" t="s">
        <v>143</v>
      </c>
      <c r="K38" s="14">
        <f t="shared" si="6"/>
        <v>4.6745071065801037E-2</v>
      </c>
      <c r="L38" s="10">
        <f t="shared" si="7"/>
        <v>81997.95</v>
      </c>
    </row>
    <row r="39" spans="1:16" x14ac:dyDescent="0.25">
      <c r="A39" s="2">
        <v>117</v>
      </c>
      <c r="B39" s="3" t="s">
        <v>100</v>
      </c>
      <c r="C39" s="9">
        <v>1300000</v>
      </c>
      <c r="D39" s="6">
        <v>15</v>
      </c>
      <c r="E39" s="5">
        <v>90000</v>
      </c>
      <c r="F39" s="5">
        <v>0</v>
      </c>
      <c r="G39" s="5">
        <v>9000</v>
      </c>
      <c r="H39" s="10">
        <f t="shared" si="4"/>
        <v>90000</v>
      </c>
      <c r="I39" s="10">
        <f t="shared" si="5"/>
        <v>99000</v>
      </c>
      <c r="J39" s="4" t="s">
        <v>143</v>
      </c>
      <c r="K39" s="14">
        <f t="shared" si="6"/>
        <v>7.6153846153846155E-2</v>
      </c>
      <c r="L39" s="10">
        <f t="shared" si="7"/>
        <v>86666.666666666672</v>
      </c>
    </row>
    <row r="40" spans="1:16" x14ac:dyDescent="0.25">
      <c r="A40" s="2">
        <v>48</v>
      </c>
      <c r="B40" s="3" t="s">
        <v>33</v>
      </c>
      <c r="C40" s="5">
        <v>250000</v>
      </c>
      <c r="D40" s="6">
        <v>1</v>
      </c>
      <c r="E40" s="5">
        <v>61750</v>
      </c>
      <c r="F40" s="5">
        <v>0</v>
      </c>
      <c r="G40" s="5">
        <v>9660</v>
      </c>
      <c r="H40" s="10">
        <f t="shared" si="4"/>
        <v>61750</v>
      </c>
      <c r="I40" s="10">
        <f t="shared" si="5"/>
        <v>71410</v>
      </c>
      <c r="J40" s="4" t="s">
        <v>143</v>
      </c>
      <c r="K40" s="14">
        <f t="shared" si="6"/>
        <v>0.28564000000000001</v>
      </c>
      <c r="L40" s="10">
        <f t="shared" si="7"/>
        <v>250000</v>
      </c>
    </row>
    <row r="41" spans="1:16" x14ac:dyDescent="0.25">
      <c r="A41" s="18">
        <v>166</v>
      </c>
      <c r="B41" s="19" t="s">
        <v>164</v>
      </c>
      <c r="C41" s="5">
        <v>2000000</v>
      </c>
      <c r="D41" s="20">
        <v>21</v>
      </c>
      <c r="E41" s="5">
        <v>65000</v>
      </c>
      <c r="F41" s="5">
        <v>0</v>
      </c>
      <c r="G41" s="5">
        <v>15000</v>
      </c>
      <c r="H41" s="10">
        <f t="shared" si="4"/>
        <v>65000</v>
      </c>
      <c r="I41" s="10">
        <f t="shared" si="5"/>
        <v>80000</v>
      </c>
      <c r="J41" s="4" t="s">
        <v>143</v>
      </c>
      <c r="K41" s="14">
        <f t="shared" si="6"/>
        <v>0.04</v>
      </c>
      <c r="L41" s="10">
        <f t="shared" si="7"/>
        <v>95238.095238095237</v>
      </c>
    </row>
    <row r="42" spans="1:16" x14ac:dyDescent="0.25">
      <c r="A42" s="18">
        <v>168</v>
      </c>
      <c r="B42" s="19" t="s">
        <v>166</v>
      </c>
      <c r="C42" s="5">
        <v>1320490</v>
      </c>
      <c r="D42" s="20">
        <v>9</v>
      </c>
      <c r="E42" s="5">
        <v>99000</v>
      </c>
      <c r="F42" s="5">
        <v>0</v>
      </c>
      <c r="G42" s="5">
        <v>15000</v>
      </c>
      <c r="H42" s="10">
        <f t="shared" si="4"/>
        <v>99000</v>
      </c>
      <c r="I42" s="10">
        <f t="shared" si="5"/>
        <v>114000</v>
      </c>
      <c r="J42" s="4" t="s">
        <v>143</v>
      </c>
      <c r="K42" s="14">
        <f t="shared" si="6"/>
        <v>8.6331589031344427E-2</v>
      </c>
      <c r="L42" s="10">
        <f t="shared" si="7"/>
        <v>146721.11111111112</v>
      </c>
    </row>
    <row r="43" spans="1:16" x14ac:dyDescent="0.25">
      <c r="A43" s="2">
        <v>140</v>
      </c>
      <c r="B43" s="3" t="s">
        <v>122</v>
      </c>
      <c r="C43" s="5">
        <v>1461000</v>
      </c>
      <c r="D43" s="6">
        <v>7</v>
      </c>
      <c r="E43" s="5">
        <v>85850</v>
      </c>
      <c r="F43" s="5">
        <v>0</v>
      </c>
      <c r="G43" s="5">
        <v>21509</v>
      </c>
      <c r="H43" s="10">
        <f t="shared" si="4"/>
        <v>85850</v>
      </c>
      <c r="I43" s="10">
        <f t="shared" si="5"/>
        <v>107359</v>
      </c>
      <c r="J43" s="4" t="s">
        <v>143</v>
      </c>
      <c r="K43" s="14">
        <f t="shared" si="6"/>
        <v>7.3483230663928811E-2</v>
      </c>
      <c r="L43" s="10">
        <f t="shared" si="7"/>
        <v>208714.28571428571</v>
      </c>
    </row>
    <row r="44" spans="1:16" x14ac:dyDescent="0.25">
      <c r="A44" s="2">
        <v>22</v>
      </c>
      <c r="B44" s="3" t="s">
        <v>10</v>
      </c>
      <c r="C44" s="5">
        <v>129486</v>
      </c>
      <c r="D44" s="6">
        <v>1</v>
      </c>
      <c r="E44" s="5">
        <v>30000</v>
      </c>
      <c r="F44" s="5">
        <v>0</v>
      </c>
      <c r="G44" s="5">
        <v>0</v>
      </c>
      <c r="H44" s="10">
        <f t="shared" si="4"/>
        <v>30000</v>
      </c>
      <c r="I44" s="10">
        <f t="shared" si="5"/>
        <v>30000</v>
      </c>
      <c r="J44" s="4" t="s">
        <v>141</v>
      </c>
      <c r="K44" s="14">
        <f t="shared" si="6"/>
        <v>0.23168527871739031</v>
      </c>
      <c r="L44" s="10">
        <f t="shared" si="7"/>
        <v>129486</v>
      </c>
    </row>
    <row r="45" spans="1:16" x14ac:dyDescent="0.25">
      <c r="A45" s="2">
        <v>36</v>
      </c>
      <c r="B45" s="3" t="s">
        <v>22</v>
      </c>
      <c r="C45" s="5">
        <v>293337</v>
      </c>
      <c r="D45" s="6">
        <v>3</v>
      </c>
      <c r="E45" s="5">
        <v>38000</v>
      </c>
      <c r="F45" s="5">
        <v>0</v>
      </c>
      <c r="G45" s="5">
        <v>0</v>
      </c>
      <c r="H45" s="10">
        <f t="shared" si="4"/>
        <v>38000</v>
      </c>
      <c r="I45" s="10">
        <f t="shared" si="5"/>
        <v>38000</v>
      </c>
      <c r="J45" s="4" t="s">
        <v>141</v>
      </c>
      <c r="K45" s="14">
        <f t="shared" si="6"/>
        <v>0.12954383524751395</v>
      </c>
      <c r="L45" s="10">
        <f t="shared" si="7"/>
        <v>97779</v>
      </c>
    </row>
    <row r="46" spans="1:16" x14ac:dyDescent="0.25">
      <c r="A46" s="2">
        <v>61</v>
      </c>
      <c r="B46" s="3" t="s">
        <v>46</v>
      </c>
      <c r="C46" s="5">
        <v>125000</v>
      </c>
      <c r="D46" s="6">
        <v>2</v>
      </c>
      <c r="E46" s="5">
        <v>31200</v>
      </c>
      <c r="F46" s="5">
        <v>0</v>
      </c>
      <c r="G46" s="5">
        <v>0</v>
      </c>
      <c r="H46" s="10">
        <f t="shared" si="4"/>
        <v>31200</v>
      </c>
      <c r="I46" s="10">
        <f t="shared" si="5"/>
        <v>31200</v>
      </c>
      <c r="J46" s="4" t="s">
        <v>141</v>
      </c>
      <c r="K46" s="14">
        <f t="shared" si="6"/>
        <v>0.24959999999999999</v>
      </c>
      <c r="L46" s="10">
        <f t="shared" si="7"/>
        <v>62500</v>
      </c>
      <c r="P46" s="14"/>
    </row>
    <row r="47" spans="1:16" x14ac:dyDescent="0.25">
      <c r="A47" s="2">
        <v>96</v>
      </c>
      <c r="B47" s="3" t="s">
        <v>80</v>
      </c>
      <c r="C47" s="5">
        <v>1070390</v>
      </c>
      <c r="D47" s="6">
        <v>20</v>
      </c>
      <c r="E47" s="5">
        <v>65000</v>
      </c>
      <c r="F47" s="5">
        <v>0</v>
      </c>
      <c r="G47" s="5">
        <v>0</v>
      </c>
      <c r="H47" s="10">
        <f t="shared" si="4"/>
        <v>65000</v>
      </c>
      <c r="I47" s="10">
        <f t="shared" si="5"/>
        <v>65000</v>
      </c>
      <c r="J47" s="4" t="s">
        <v>141</v>
      </c>
      <c r="K47" s="14">
        <f t="shared" si="6"/>
        <v>6.072552994702865E-2</v>
      </c>
      <c r="L47" s="10">
        <f t="shared" si="7"/>
        <v>53519.5</v>
      </c>
      <c r="P47" s="14"/>
    </row>
    <row r="48" spans="1:16" x14ac:dyDescent="0.25">
      <c r="A48" s="2">
        <v>106</v>
      </c>
      <c r="B48" s="3" t="s">
        <v>90</v>
      </c>
      <c r="C48" s="5">
        <v>194394</v>
      </c>
      <c r="D48" s="6">
        <v>4</v>
      </c>
      <c r="E48" s="5">
        <v>37440</v>
      </c>
      <c r="F48" s="5">
        <v>0</v>
      </c>
      <c r="G48" s="5">
        <v>0</v>
      </c>
      <c r="H48" s="10">
        <f t="shared" si="4"/>
        <v>37440</v>
      </c>
      <c r="I48" s="10">
        <f t="shared" si="5"/>
        <v>37440</v>
      </c>
      <c r="J48" s="4" t="s">
        <v>141</v>
      </c>
      <c r="K48" s="14">
        <f t="shared" si="6"/>
        <v>0.19259853699188245</v>
      </c>
      <c r="L48" s="10">
        <f t="shared" si="7"/>
        <v>48598.5</v>
      </c>
      <c r="P48" s="14"/>
    </row>
    <row r="49" spans="1:16" x14ac:dyDescent="0.25">
      <c r="A49" s="2">
        <v>118</v>
      </c>
      <c r="B49" s="3" t="s">
        <v>101</v>
      </c>
      <c r="C49" s="5">
        <v>150000</v>
      </c>
      <c r="D49" s="6">
        <v>1</v>
      </c>
      <c r="E49" s="5">
        <v>70000</v>
      </c>
      <c r="F49" s="5">
        <v>0</v>
      </c>
      <c r="G49" s="5">
        <v>0</v>
      </c>
      <c r="H49" s="10">
        <f t="shared" si="4"/>
        <v>70000</v>
      </c>
      <c r="I49" s="10">
        <f t="shared" si="5"/>
        <v>70000</v>
      </c>
      <c r="J49" s="4" t="s">
        <v>141</v>
      </c>
      <c r="K49" s="14">
        <f t="shared" si="6"/>
        <v>0.46666666666666667</v>
      </c>
      <c r="L49" s="10">
        <f t="shared" si="7"/>
        <v>150000</v>
      </c>
      <c r="P49" s="14"/>
    </row>
    <row r="50" spans="1:16" x14ac:dyDescent="0.25">
      <c r="A50" s="2">
        <v>127</v>
      </c>
      <c r="B50" s="3" t="s">
        <v>110</v>
      </c>
      <c r="C50" s="5">
        <v>700000</v>
      </c>
      <c r="D50" s="6">
        <v>10</v>
      </c>
      <c r="E50" s="5">
        <v>41600</v>
      </c>
      <c r="F50" s="5">
        <v>0</v>
      </c>
      <c r="G50" s="5">
        <v>0</v>
      </c>
      <c r="H50" s="10">
        <f t="shared" si="4"/>
        <v>41600</v>
      </c>
      <c r="I50" s="10">
        <f t="shared" si="5"/>
        <v>41600</v>
      </c>
      <c r="J50" s="4" t="s">
        <v>141</v>
      </c>
      <c r="K50" s="14">
        <f t="shared" si="6"/>
        <v>5.9428571428571428E-2</v>
      </c>
      <c r="L50" s="10">
        <f t="shared" si="7"/>
        <v>70000</v>
      </c>
      <c r="P50" s="14"/>
    </row>
    <row r="51" spans="1:16" x14ac:dyDescent="0.25">
      <c r="A51" s="2">
        <v>130</v>
      </c>
      <c r="B51" s="3" t="s">
        <v>113</v>
      </c>
      <c r="C51" s="5">
        <v>134200</v>
      </c>
      <c r="D51" s="6">
        <v>3</v>
      </c>
      <c r="E51" s="5">
        <v>30000</v>
      </c>
      <c r="F51" s="5">
        <v>0</v>
      </c>
      <c r="G51" s="5">
        <v>0</v>
      </c>
      <c r="H51" s="10">
        <f t="shared" si="4"/>
        <v>30000</v>
      </c>
      <c r="I51" s="10">
        <f t="shared" si="5"/>
        <v>30000</v>
      </c>
      <c r="J51" s="4" t="s">
        <v>141</v>
      </c>
      <c r="K51" s="14">
        <f t="shared" si="6"/>
        <v>0.22354694485842028</v>
      </c>
      <c r="L51" s="10">
        <f t="shared" si="7"/>
        <v>44733.333333333336</v>
      </c>
      <c r="P51" s="14"/>
    </row>
    <row r="52" spans="1:16" x14ac:dyDescent="0.25">
      <c r="A52" s="18">
        <v>170</v>
      </c>
      <c r="B52" s="19" t="s">
        <v>168</v>
      </c>
      <c r="C52" s="5">
        <v>2015260</v>
      </c>
      <c r="D52" s="20">
        <v>77</v>
      </c>
      <c r="E52" s="5">
        <v>61980</v>
      </c>
      <c r="F52" s="5">
        <v>0</v>
      </c>
      <c r="G52" s="5">
        <v>0</v>
      </c>
      <c r="H52" s="10">
        <f t="shared" si="4"/>
        <v>61980</v>
      </c>
      <c r="I52" s="10">
        <f t="shared" si="5"/>
        <v>61980</v>
      </c>
      <c r="J52" s="4" t="s">
        <v>141</v>
      </c>
      <c r="K52" s="14">
        <f t="shared" si="6"/>
        <v>3.0755336780365808E-2</v>
      </c>
      <c r="L52" s="10">
        <f t="shared" si="7"/>
        <v>26172.207792207791</v>
      </c>
      <c r="P52" s="14"/>
    </row>
    <row r="53" spans="1:16" x14ac:dyDescent="0.25">
      <c r="A53" s="2">
        <v>109</v>
      </c>
      <c r="B53" s="3" t="s">
        <v>93</v>
      </c>
      <c r="C53" s="5">
        <v>342000</v>
      </c>
      <c r="D53" s="6">
        <v>1</v>
      </c>
      <c r="E53" s="5">
        <v>57210</v>
      </c>
      <c r="F53" s="5">
        <v>0.05</v>
      </c>
      <c r="G53" s="5">
        <v>0</v>
      </c>
      <c r="H53" s="10">
        <f t="shared" si="4"/>
        <v>57210.05</v>
      </c>
      <c r="I53" s="10">
        <f t="shared" si="5"/>
        <v>57210.05</v>
      </c>
      <c r="J53" s="4" t="s">
        <v>141</v>
      </c>
      <c r="K53" s="14">
        <f t="shared" si="6"/>
        <v>0.16728084795321638</v>
      </c>
      <c r="L53" s="10">
        <f t="shared" si="7"/>
        <v>342000</v>
      </c>
      <c r="P53" s="14"/>
    </row>
    <row r="54" spans="1:16" x14ac:dyDescent="0.25">
      <c r="A54" s="2">
        <v>54</v>
      </c>
      <c r="B54" s="3" t="s">
        <v>39</v>
      </c>
      <c r="C54" s="5">
        <v>1584711</v>
      </c>
      <c r="D54" s="6">
        <v>19</v>
      </c>
      <c r="E54" s="5">
        <v>63500</v>
      </c>
      <c r="F54" s="5">
        <v>500</v>
      </c>
      <c r="G54" s="5">
        <v>0</v>
      </c>
      <c r="H54" s="10">
        <f t="shared" si="4"/>
        <v>64000</v>
      </c>
      <c r="I54" s="10">
        <f t="shared" si="5"/>
        <v>64000</v>
      </c>
      <c r="J54" s="4" t="s">
        <v>141</v>
      </c>
      <c r="K54" s="14">
        <f t="shared" si="6"/>
        <v>4.0385912636436552E-2</v>
      </c>
      <c r="L54" s="10">
        <f t="shared" si="7"/>
        <v>83405.84210526316</v>
      </c>
      <c r="P54" s="14"/>
    </row>
    <row r="55" spans="1:16" x14ac:dyDescent="0.25">
      <c r="A55" s="2">
        <v>68</v>
      </c>
      <c r="B55" s="3" t="s">
        <v>53</v>
      </c>
      <c r="C55" s="5">
        <v>75000</v>
      </c>
      <c r="D55" s="6">
        <v>2</v>
      </c>
      <c r="E55" s="5">
        <v>20000</v>
      </c>
      <c r="F55" s="5">
        <v>1000</v>
      </c>
      <c r="G55" s="5">
        <v>0</v>
      </c>
      <c r="H55" s="10">
        <f t="shared" si="4"/>
        <v>21000</v>
      </c>
      <c r="I55" s="10">
        <f t="shared" si="5"/>
        <v>21000</v>
      </c>
      <c r="J55" s="4" t="s">
        <v>141</v>
      </c>
      <c r="K55" s="14">
        <f t="shared" si="6"/>
        <v>0.28000000000000003</v>
      </c>
      <c r="L55" s="10">
        <f t="shared" si="7"/>
        <v>37500</v>
      </c>
      <c r="P55" s="14"/>
    </row>
    <row r="56" spans="1:16" x14ac:dyDescent="0.25">
      <c r="A56" s="2">
        <v>76</v>
      </c>
      <c r="B56" s="3" t="s">
        <v>61</v>
      </c>
      <c r="C56" s="13">
        <v>157000</v>
      </c>
      <c r="D56" s="6">
        <v>2.5</v>
      </c>
      <c r="E56" s="5">
        <v>43000</v>
      </c>
      <c r="F56" s="5">
        <v>2000</v>
      </c>
      <c r="G56" s="5">
        <v>0</v>
      </c>
      <c r="H56" s="10">
        <f t="shared" si="4"/>
        <v>45000</v>
      </c>
      <c r="I56" s="10">
        <f t="shared" si="5"/>
        <v>45000</v>
      </c>
      <c r="J56" s="4" t="s">
        <v>141</v>
      </c>
      <c r="K56" s="14">
        <f t="shared" si="6"/>
        <v>0.28662420382165604</v>
      </c>
      <c r="L56" s="10">
        <f t="shared" si="7"/>
        <v>62800</v>
      </c>
      <c r="P56" s="14"/>
    </row>
    <row r="57" spans="1:16" x14ac:dyDescent="0.25">
      <c r="A57" s="2">
        <v>147</v>
      </c>
      <c r="B57" s="3" t="s">
        <v>129</v>
      </c>
      <c r="C57" s="5">
        <v>526000</v>
      </c>
      <c r="D57" s="6">
        <v>6</v>
      </c>
      <c r="E57" s="5">
        <v>63500</v>
      </c>
      <c r="F57" s="5">
        <v>2000</v>
      </c>
      <c r="G57" s="5">
        <v>0</v>
      </c>
      <c r="H57" s="10">
        <f t="shared" si="4"/>
        <v>65500</v>
      </c>
      <c r="I57" s="10">
        <f t="shared" si="5"/>
        <v>65500</v>
      </c>
      <c r="J57" s="4" t="s">
        <v>141</v>
      </c>
      <c r="K57" s="14">
        <f t="shared" si="6"/>
        <v>0.12452471482889733</v>
      </c>
      <c r="L57" s="10">
        <f t="shared" si="7"/>
        <v>87666.666666666672</v>
      </c>
      <c r="P57" s="14"/>
    </row>
    <row r="58" spans="1:16" x14ac:dyDescent="0.25">
      <c r="A58" s="2">
        <v>85</v>
      </c>
      <c r="B58" s="3" t="s">
        <v>69</v>
      </c>
      <c r="C58" s="5">
        <v>1108900</v>
      </c>
      <c r="D58" s="6">
        <v>21</v>
      </c>
      <c r="E58" s="5">
        <v>80000</v>
      </c>
      <c r="F58" s="5">
        <v>2400</v>
      </c>
      <c r="G58" s="5">
        <v>0</v>
      </c>
      <c r="H58" s="10">
        <f t="shared" si="4"/>
        <v>82400</v>
      </c>
      <c r="I58" s="10">
        <f t="shared" si="5"/>
        <v>82400</v>
      </c>
      <c r="J58" s="4" t="s">
        <v>141</v>
      </c>
      <c r="K58" s="14">
        <f t="shared" si="6"/>
        <v>7.4307872666606545E-2</v>
      </c>
      <c r="L58" s="10">
        <f t="shared" si="7"/>
        <v>52804.761904761908</v>
      </c>
      <c r="P58" s="14"/>
    </row>
    <row r="59" spans="1:16" x14ac:dyDescent="0.25">
      <c r="A59" s="2">
        <v>92</v>
      </c>
      <c r="B59" s="3" t="s">
        <v>76</v>
      </c>
      <c r="C59" s="5">
        <v>6800000</v>
      </c>
      <c r="D59" s="6">
        <v>60</v>
      </c>
      <c r="E59" s="5">
        <v>96000</v>
      </c>
      <c r="F59" s="5">
        <v>12000</v>
      </c>
      <c r="G59" s="5">
        <v>0</v>
      </c>
      <c r="H59" s="10">
        <f t="shared" si="4"/>
        <v>108000</v>
      </c>
      <c r="I59" s="10">
        <f t="shared" si="5"/>
        <v>108000</v>
      </c>
      <c r="J59" s="4" t="s">
        <v>141</v>
      </c>
      <c r="K59" s="14">
        <f t="shared" si="6"/>
        <v>1.5882352941176469E-2</v>
      </c>
      <c r="L59" s="10">
        <f t="shared" si="7"/>
        <v>113333.33333333333</v>
      </c>
      <c r="P59" s="14"/>
    </row>
    <row r="60" spans="1:16" x14ac:dyDescent="0.25">
      <c r="A60" s="2">
        <v>65</v>
      </c>
      <c r="B60" s="3" t="s">
        <v>50</v>
      </c>
      <c r="C60" s="5">
        <v>345000</v>
      </c>
      <c r="D60" s="6">
        <v>1.5</v>
      </c>
      <c r="E60" s="5">
        <v>32000</v>
      </c>
      <c r="F60" s="5">
        <v>18000</v>
      </c>
      <c r="G60" s="5">
        <v>0</v>
      </c>
      <c r="H60" s="10">
        <f t="shared" si="4"/>
        <v>50000</v>
      </c>
      <c r="I60" s="10">
        <f t="shared" si="5"/>
        <v>50000</v>
      </c>
      <c r="J60" s="4" t="s">
        <v>141</v>
      </c>
      <c r="K60" s="14">
        <f t="shared" si="6"/>
        <v>0.14492753623188406</v>
      </c>
      <c r="L60" s="10">
        <f t="shared" si="7"/>
        <v>230000</v>
      </c>
      <c r="P60" s="14"/>
    </row>
    <row r="61" spans="1:16" x14ac:dyDescent="0.25">
      <c r="A61" s="2">
        <v>114</v>
      </c>
      <c r="B61" s="3" t="s">
        <v>97</v>
      </c>
      <c r="C61" s="5">
        <v>633041</v>
      </c>
      <c r="D61" s="6">
        <v>6.3</v>
      </c>
      <c r="E61" s="5">
        <v>48234</v>
      </c>
      <c r="F61" s="5">
        <v>0</v>
      </c>
      <c r="G61" s="5">
        <v>1745</v>
      </c>
      <c r="H61" s="10">
        <f t="shared" si="4"/>
        <v>48234</v>
      </c>
      <c r="I61" s="10">
        <f t="shared" si="5"/>
        <v>49979</v>
      </c>
      <c r="J61" s="4" t="s">
        <v>141</v>
      </c>
      <c r="K61" s="14">
        <f t="shared" si="6"/>
        <v>7.8950652485384049E-2</v>
      </c>
      <c r="L61" s="10">
        <f t="shared" si="7"/>
        <v>100482.69841269842</v>
      </c>
      <c r="P61" s="14"/>
    </row>
    <row r="62" spans="1:16" x14ac:dyDescent="0.25">
      <c r="A62" s="2">
        <v>20</v>
      </c>
      <c r="B62" s="3" t="s">
        <v>8</v>
      </c>
      <c r="C62" s="5">
        <v>450000</v>
      </c>
      <c r="D62" s="6">
        <v>4.5</v>
      </c>
      <c r="E62" s="5">
        <v>73500</v>
      </c>
      <c r="F62" s="5">
        <v>0</v>
      </c>
      <c r="G62" s="5">
        <v>2400</v>
      </c>
      <c r="H62" s="10">
        <f t="shared" si="4"/>
        <v>73500</v>
      </c>
      <c r="I62" s="10">
        <f t="shared" si="5"/>
        <v>75900</v>
      </c>
      <c r="J62" s="4" t="s">
        <v>141</v>
      </c>
      <c r="K62" s="14">
        <f t="shared" si="6"/>
        <v>0.16866666666666666</v>
      </c>
      <c r="L62" s="10">
        <f t="shared" si="7"/>
        <v>100000</v>
      </c>
      <c r="P62" s="14"/>
    </row>
    <row r="63" spans="1:16" x14ac:dyDescent="0.25">
      <c r="A63" s="2">
        <v>139</v>
      </c>
      <c r="B63" s="3" t="s">
        <v>121</v>
      </c>
      <c r="C63" s="5">
        <v>1497591</v>
      </c>
      <c r="D63" s="6">
        <v>8</v>
      </c>
      <c r="E63" s="5">
        <v>52000</v>
      </c>
      <c r="F63" s="5">
        <v>3000</v>
      </c>
      <c r="G63" s="5">
        <v>2500</v>
      </c>
      <c r="H63" s="10">
        <f t="shared" si="4"/>
        <v>55000</v>
      </c>
      <c r="I63" s="10">
        <f t="shared" si="5"/>
        <v>57500</v>
      </c>
      <c r="J63" s="4" t="s">
        <v>141</v>
      </c>
      <c r="K63" s="14">
        <f t="shared" si="6"/>
        <v>3.8394995696421789E-2</v>
      </c>
      <c r="L63" s="10">
        <f t="shared" si="7"/>
        <v>187198.875</v>
      </c>
      <c r="P63" s="14"/>
    </row>
    <row r="64" spans="1:16" x14ac:dyDescent="0.25">
      <c r="A64" s="2">
        <v>49</v>
      </c>
      <c r="B64" s="3" t="s">
        <v>34</v>
      </c>
      <c r="C64" s="5">
        <v>14000000</v>
      </c>
      <c r="D64" s="6">
        <v>125</v>
      </c>
      <c r="E64" s="5">
        <v>200000</v>
      </c>
      <c r="F64" s="5">
        <v>18000</v>
      </c>
      <c r="G64" s="5">
        <v>3000</v>
      </c>
      <c r="H64" s="10">
        <f t="shared" si="4"/>
        <v>218000</v>
      </c>
      <c r="I64" s="10">
        <f t="shared" si="5"/>
        <v>221000</v>
      </c>
      <c r="J64" s="4" t="s">
        <v>141</v>
      </c>
      <c r="K64" s="14">
        <f t="shared" si="6"/>
        <v>1.5785714285714285E-2</v>
      </c>
      <c r="L64" s="10">
        <f t="shared" si="7"/>
        <v>112000</v>
      </c>
      <c r="P64" s="14"/>
    </row>
    <row r="65" spans="1:16" ht="15" customHeight="1" x14ac:dyDescent="0.25">
      <c r="A65" s="2">
        <v>141</v>
      </c>
      <c r="B65" s="3" t="s">
        <v>123</v>
      </c>
      <c r="C65" s="5">
        <v>150000</v>
      </c>
      <c r="D65" s="6">
        <v>2</v>
      </c>
      <c r="E65" s="5">
        <v>42900</v>
      </c>
      <c r="F65" s="5">
        <v>0</v>
      </c>
      <c r="G65" s="5">
        <v>4000</v>
      </c>
      <c r="H65" s="10">
        <f t="shared" si="4"/>
        <v>42900</v>
      </c>
      <c r="I65" s="10">
        <f t="shared" si="5"/>
        <v>46900</v>
      </c>
      <c r="J65" s="4" t="s">
        <v>141</v>
      </c>
      <c r="K65" s="14">
        <f t="shared" si="6"/>
        <v>0.31266666666666665</v>
      </c>
      <c r="L65" s="10">
        <f t="shared" si="7"/>
        <v>75000</v>
      </c>
      <c r="P65" s="14"/>
    </row>
    <row r="66" spans="1:16" x14ac:dyDescent="0.25">
      <c r="A66" s="2">
        <v>113</v>
      </c>
      <c r="B66" s="3" t="s">
        <v>96</v>
      </c>
      <c r="C66" s="5">
        <v>632488</v>
      </c>
      <c r="D66" s="6">
        <v>9</v>
      </c>
      <c r="E66" s="5">
        <v>75000</v>
      </c>
      <c r="F66" s="5">
        <v>7500</v>
      </c>
      <c r="G66" s="5">
        <v>4000</v>
      </c>
      <c r="H66" s="10">
        <f t="shared" si="4"/>
        <v>82500</v>
      </c>
      <c r="I66" s="10">
        <f t="shared" si="5"/>
        <v>86500</v>
      </c>
      <c r="J66" s="4" t="s">
        <v>141</v>
      </c>
      <c r="K66" s="14">
        <f t="shared" si="6"/>
        <v>0.13676148796498905</v>
      </c>
      <c r="L66" s="10">
        <f t="shared" si="7"/>
        <v>70276.444444444438</v>
      </c>
      <c r="P66" s="14"/>
    </row>
    <row r="67" spans="1:16" x14ac:dyDescent="0.25">
      <c r="A67" s="2">
        <v>23</v>
      </c>
      <c r="B67" s="3" t="s">
        <v>11</v>
      </c>
      <c r="C67" s="5">
        <v>1280000</v>
      </c>
      <c r="D67" s="6">
        <v>26</v>
      </c>
      <c r="E67" s="5">
        <v>95000</v>
      </c>
      <c r="F67" s="5">
        <v>0</v>
      </c>
      <c r="G67" s="5">
        <v>5000</v>
      </c>
      <c r="H67" s="10">
        <f t="shared" si="4"/>
        <v>95000</v>
      </c>
      <c r="I67" s="10">
        <f t="shared" si="5"/>
        <v>100000</v>
      </c>
      <c r="J67" s="4" t="s">
        <v>141</v>
      </c>
      <c r="K67" s="14">
        <f t="shared" si="6"/>
        <v>7.8125E-2</v>
      </c>
      <c r="L67" s="10">
        <f t="shared" si="7"/>
        <v>49230.769230769234</v>
      </c>
      <c r="P67" s="14"/>
    </row>
    <row r="68" spans="1:16" x14ac:dyDescent="0.25">
      <c r="A68" s="2">
        <v>27</v>
      </c>
      <c r="B68" s="3" t="s">
        <v>13</v>
      </c>
      <c r="C68" s="5">
        <v>1300000</v>
      </c>
      <c r="D68" s="6">
        <v>21</v>
      </c>
      <c r="E68" s="5">
        <v>150000</v>
      </c>
      <c r="F68" s="5">
        <v>0</v>
      </c>
      <c r="G68" s="5">
        <v>5000</v>
      </c>
      <c r="H68" s="10">
        <f t="shared" ref="H68:H99" si="8">E68+F68</f>
        <v>150000</v>
      </c>
      <c r="I68" s="10">
        <f t="shared" ref="I68:I99" si="9">E68+F68+G68</f>
        <v>155000</v>
      </c>
      <c r="J68" s="4" t="s">
        <v>141</v>
      </c>
      <c r="K68" s="14">
        <f t="shared" ref="K68:K99" si="10">I68/C68</f>
        <v>0.11923076923076924</v>
      </c>
      <c r="L68" s="10">
        <f t="shared" ref="L68:L102" si="11">C68/D68</f>
        <v>61904.761904761908</v>
      </c>
      <c r="P68" s="14"/>
    </row>
    <row r="69" spans="1:16" x14ac:dyDescent="0.25">
      <c r="A69" s="2">
        <v>142</v>
      </c>
      <c r="B69" s="3" t="s">
        <v>124</v>
      </c>
      <c r="C69" s="5">
        <v>3000000</v>
      </c>
      <c r="D69" s="6">
        <v>60</v>
      </c>
      <c r="E69" s="5">
        <v>77000</v>
      </c>
      <c r="F69" s="5">
        <v>0</v>
      </c>
      <c r="G69" s="5">
        <v>5000</v>
      </c>
      <c r="H69" s="10">
        <f t="shared" si="8"/>
        <v>77000</v>
      </c>
      <c r="I69" s="10">
        <f t="shared" si="9"/>
        <v>82000</v>
      </c>
      <c r="J69" s="4" t="s">
        <v>141</v>
      </c>
      <c r="K69" s="14">
        <f t="shared" si="10"/>
        <v>2.7333333333333334E-2</v>
      </c>
      <c r="L69" s="10">
        <f t="shared" si="11"/>
        <v>50000</v>
      </c>
      <c r="P69" s="14"/>
    </row>
    <row r="70" spans="1:16" x14ac:dyDescent="0.25">
      <c r="A70" s="18">
        <v>165</v>
      </c>
      <c r="B70" s="19" t="s">
        <v>163</v>
      </c>
      <c r="C70" s="5">
        <v>1219000</v>
      </c>
      <c r="D70" s="20">
        <v>15</v>
      </c>
      <c r="E70" s="5">
        <v>65000</v>
      </c>
      <c r="F70" s="5">
        <v>0</v>
      </c>
      <c r="G70" s="5">
        <v>5000</v>
      </c>
      <c r="H70" s="10">
        <f t="shared" si="8"/>
        <v>65000</v>
      </c>
      <c r="I70" s="10">
        <f t="shared" si="9"/>
        <v>70000</v>
      </c>
      <c r="J70" s="4" t="s">
        <v>141</v>
      </c>
      <c r="K70" s="14">
        <f t="shared" si="10"/>
        <v>5.742411812961444E-2</v>
      </c>
      <c r="L70" s="10">
        <f t="shared" si="11"/>
        <v>81266.666666666672</v>
      </c>
      <c r="P70" s="14"/>
    </row>
    <row r="71" spans="1:16" x14ac:dyDescent="0.25">
      <c r="A71" s="2">
        <v>107</v>
      </c>
      <c r="B71" s="3" t="s">
        <v>91</v>
      </c>
      <c r="C71" s="5">
        <v>381762</v>
      </c>
      <c r="D71" s="6">
        <v>7</v>
      </c>
      <c r="E71" s="5">
        <v>62500</v>
      </c>
      <c r="F71" s="5">
        <v>0</v>
      </c>
      <c r="G71" s="5">
        <v>5475</v>
      </c>
      <c r="H71" s="10">
        <f t="shared" si="8"/>
        <v>62500</v>
      </c>
      <c r="I71" s="10">
        <f t="shared" si="9"/>
        <v>67975</v>
      </c>
      <c r="J71" s="4" t="s">
        <v>141</v>
      </c>
      <c r="K71" s="14">
        <f t="shared" si="10"/>
        <v>0.17805596156767828</v>
      </c>
      <c r="L71" s="10">
        <f t="shared" si="11"/>
        <v>54537.428571428572</v>
      </c>
      <c r="P71" s="14"/>
    </row>
    <row r="72" spans="1:16" x14ac:dyDescent="0.25">
      <c r="A72" s="2">
        <v>39</v>
      </c>
      <c r="B72" s="3" t="s">
        <v>25</v>
      </c>
      <c r="C72" s="5">
        <v>1208500</v>
      </c>
      <c r="D72" s="6">
        <v>20</v>
      </c>
      <c r="E72" s="5">
        <v>85000</v>
      </c>
      <c r="F72" s="5">
        <v>18300</v>
      </c>
      <c r="G72" s="5">
        <v>5916</v>
      </c>
      <c r="H72" s="10">
        <f t="shared" si="8"/>
        <v>103300</v>
      </c>
      <c r="I72" s="10">
        <f t="shared" si="9"/>
        <v>109216</v>
      </c>
      <c r="J72" s="4" t="s">
        <v>141</v>
      </c>
      <c r="K72" s="14">
        <f t="shared" si="10"/>
        <v>9.0373189904840709E-2</v>
      </c>
      <c r="L72" s="10">
        <f t="shared" si="11"/>
        <v>60425</v>
      </c>
      <c r="P72" s="14"/>
    </row>
    <row r="73" spans="1:16" x14ac:dyDescent="0.25">
      <c r="A73" s="2">
        <v>62</v>
      </c>
      <c r="B73" s="3" t="s">
        <v>47</v>
      </c>
      <c r="C73" s="5">
        <v>498000</v>
      </c>
      <c r="D73" s="6">
        <v>7.25</v>
      </c>
      <c r="E73" s="5">
        <v>70000</v>
      </c>
      <c r="F73" s="5">
        <v>0</v>
      </c>
      <c r="G73" s="5">
        <v>6000</v>
      </c>
      <c r="H73" s="10">
        <f t="shared" si="8"/>
        <v>70000</v>
      </c>
      <c r="I73" s="10">
        <f t="shared" si="9"/>
        <v>76000</v>
      </c>
      <c r="J73" s="4" t="s">
        <v>141</v>
      </c>
      <c r="K73" s="14">
        <f t="shared" si="10"/>
        <v>0.15261044176706828</v>
      </c>
      <c r="L73" s="10">
        <f t="shared" si="11"/>
        <v>68689.655172413797</v>
      </c>
      <c r="P73" s="14"/>
    </row>
    <row r="74" spans="1:16" x14ac:dyDescent="0.25">
      <c r="A74" s="2">
        <v>97</v>
      </c>
      <c r="B74" s="3" t="s">
        <v>81</v>
      </c>
      <c r="C74" s="5">
        <v>740794</v>
      </c>
      <c r="D74" s="6">
        <v>9</v>
      </c>
      <c r="E74" s="5">
        <v>50533</v>
      </c>
      <c r="F74" s="5">
        <v>0</v>
      </c>
      <c r="G74" s="5">
        <v>6000</v>
      </c>
      <c r="H74" s="10">
        <f t="shared" si="8"/>
        <v>50533</v>
      </c>
      <c r="I74" s="10">
        <f t="shared" si="9"/>
        <v>56533</v>
      </c>
      <c r="J74" s="4" t="s">
        <v>141</v>
      </c>
      <c r="K74" s="14">
        <f t="shared" si="10"/>
        <v>7.6314063018868949E-2</v>
      </c>
      <c r="L74" s="10">
        <f t="shared" si="11"/>
        <v>82310.444444444438</v>
      </c>
      <c r="P74" s="14"/>
    </row>
    <row r="75" spans="1:16" x14ac:dyDescent="0.25">
      <c r="A75" s="2">
        <v>99</v>
      </c>
      <c r="B75" s="3" t="s">
        <v>83</v>
      </c>
      <c r="C75" s="5">
        <v>19189284</v>
      </c>
      <c r="D75" s="6">
        <v>363</v>
      </c>
      <c r="E75" s="5">
        <v>153000</v>
      </c>
      <c r="F75" s="5">
        <v>0</v>
      </c>
      <c r="G75" s="5">
        <v>6000</v>
      </c>
      <c r="H75" s="10">
        <f t="shared" si="8"/>
        <v>153000</v>
      </c>
      <c r="I75" s="10">
        <f t="shared" si="9"/>
        <v>159000</v>
      </c>
      <c r="J75" s="4" t="s">
        <v>141</v>
      </c>
      <c r="K75" s="14">
        <f t="shared" si="10"/>
        <v>8.2858745537353028E-3</v>
      </c>
      <c r="L75" s="10">
        <f t="shared" si="11"/>
        <v>52863.041322314049</v>
      </c>
      <c r="P75" s="14"/>
    </row>
    <row r="76" spans="1:16" x14ac:dyDescent="0.25">
      <c r="A76" s="2">
        <v>112</v>
      </c>
      <c r="B76" s="3" t="s">
        <v>95</v>
      </c>
      <c r="C76" s="5">
        <v>500000</v>
      </c>
      <c r="D76" s="6">
        <v>6</v>
      </c>
      <c r="E76" s="5">
        <v>51000</v>
      </c>
      <c r="F76" s="5">
        <v>200</v>
      </c>
      <c r="G76" s="5">
        <v>6000</v>
      </c>
      <c r="H76" s="10">
        <f t="shared" si="8"/>
        <v>51200</v>
      </c>
      <c r="I76" s="10">
        <f t="shared" si="9"/>
        <v>57200</v>
      </c>
      <c r="J76" s="4" t="s">
        <v>141</v>
      </c>
      <c r="K76" s="14">
        <f t="shared" si="10"/>
        <v>0.1144</v>
      </c>
      <c r="L76" s="10">
        <f t="shared" si="11"/>
        <v>83333.333333333328</v>
      </c>
      <c r="P76" s="14"/>
    </row>
    <row r="77" spans="1:16" x14ac:dyDescent="0.25">
      <c r="A77" s="2">
        <v>34</v>
      </c>
      <c r="B77" s="3" t="s">
        <v>20</v>
      </c>
      <c r="C77" s="5">
        <v>1550000</v>
      </c>
      <c r="D77" s="6">
        <v>3</v>
      </c>
      <c r="E77" s="5">
        <v>60000</v>
      </c>
      <c r="F77" s="5">
        <v>0</v>
      </c>
      <c r="G77" s="5">
        <v>7000</v>
      </c>
      <c r="H77" s="10">
        <f t="shared" si="8"/>
        <v>60000</v>
      </c>
      <c r="I77" s="10">
        <f t="shared" si="9"/>
        <v>67000</v>
      </c>
      <c r="J77" s="4" t="s">
        <v>141</v>
      </c>
      <c r="K77" s="14">
        <f t="shared" si="10"/>
        <v>4.3225806451612905E-2</v>
      </c>
      <c r="L77" s="10">
        <f t="shared" si="11"/>
        <v>516666.66666666669</v>
      </c>
      <c r="P77" s="14"/>
    </row>
    <row r="78" spans="1:16" x14ac:dyDescent="0.25">
      <c r="A78" s="2">
        <v>63</v>
      </c>
      <c r="B78" s="3" t="s">
        <v>48</v>
      </c>
      <c r="C78" s="5">
        <v>1037502</v>
      </c>
      <c r="D78" s="6">
        <v>11</v>
      </c>
      <c r="E78" s="5">
        <v>76444</v>
      </c>
      <c r="F78" s="5">
        <v>0</v>
      </c>
      <c r="G78" s="5">
        <v>7000</v>
      </c>
      <c r="H78" s="10">
        <f t="shared" si="8"/>
        <v>76444</v>
      </c>
      <c r="I78" s="10">
        <f t="shared" si="9"/>
        <v>83444</v>
      </c>
      <c r="J78" s="4" t="s">
        <v>141</v>
      </c>
      <c r="K78" s="14">
        <f t="shared" si="10"/>
        <v>8.0427796765692977E-2</v>
      </c>
      <c r="L78" s="10">
        <f t="shared" si="11"/>
        <v>94318.363636363632</v>
      </c>
      <c r="P78" s="14"/>
    </row>
    <row r="79" spans="1:16" x14ac:dyDescent="0.25">
      <c r="A79" s="2">
        <v>131</v>
      </c>
      <c r="B79" s="3" t="s">
        <v>114</v>
      </c>
      <c r="C79" s="5">
        <v>1500000</v>
      </c>
      <c r="D79" s="6">
        <v>22</v>
      </c>
      <c r="E79" s="5">
        <v>47500</v>
      </c>
      <c r="F79" s="5">
        <v>0</v>
      </c>
      <c r="G79" s="5">
        <v>7000</v>
      </c>
      <c r="H79" s="10">
        <f t="shared" si="8"/>
        <v>47500</v>
      </c>
      <c r="I79" s="10">
        <f t="shared" si="9"/>
        <v>54500</v>
      </c>
      <c r="J79" s="4" t="s">
        <v>141</v>
      </c>
      <c r="K79" s="14">
        <f t="shared" si="10"/>
        <v>3.6333333333333336E-2</v>
      </c>
      <c r="L79" s="10">
        <f t="shared" si="11"/>
        <v>68181.818181818177</v>
      </c>
      <c r="P79" s="14"/>
    </row>
    <row r="80" spans="1:16" x14ac:dyDescent="0.25">
      <c r="A80" s="2">
        <v>128</v>
      </c>
      <c r="B80" s="3" t="s">
        <v>111</v>
      </c>
      <c r="C80" s="5">
        <v>1500000</v>
      </c>
      <c r="D80" s="6">
        <v>32</v>
      </c>
      <c r="E80" s="5">
        <v>77000</v>
      </c>
      <c r="F80" s="5">
        <v>500</v>
      </c>
      <c r="G80" s="5">
        <v>7500</v>
      </c>
      <c r="H80" s="10">
        <f t="shared" si="8"/>
        <v>77500</v>
      </c>
      <c r="I80" s="10">
        <f t="shared" si="9"/>
        <v>85000</v>
      </c>
      <c r="J80" s="4" t="s">
        <v>141</v>
      </c>
      <c r="K80" s="14">
        <f t="shared" si="10"/>
        <v>5.6666666666666664E-2</v>
      </c>
      <c r="L80" s="10">
        <f t="shared" si="11"/>
        <v>46875</v>
      </c>
      <c r="P80" s="14"/>
    </row>
    <row r="81" spans="1:16" x14ac:dyDescent="0.25">
      <c r="A81" s="18">
        <v>161</v>
      </c>
      <c r="B81" s="19" t="s">
        <v>160</v>
      </c>
      <c r="C81" s="5">
        <v>9000000</v>
      </c>
      <c r="D81" s="20">
        <v>86</v>
      </c>
      <c r="E81" s="5">
        <v>76500</v>
      </c>
      <c r="F81" s="5">
        <v>0</v>
      </c>
      <c r="G81" s="5">
        <v>7650</v>
      </c>
      <c r="H81" s="10">
        <f t="shared" si="8"/>
        <v>76500</v>
      </c>
      <c r="I81" s="10">
        <f t="shared" si="9"/>
        <v>84150</v>
      </c>
      <c r="J81" s="4" t="s">
        <v>141</v>
      </c>
      <c r="K81" s="14">
        <f t="shared" si="10"/>
        <v>9.3500000000000007E-3</v>
      </c>
      <c r="L81" s="10">
        <f t="shared" si="11"/>
        <v>104651.16279069768</v>
      </c>
      <c r="P81" s="14"/>
    </row>
    <row r="82" spans="1:16" x14ac:dyDescent="0.25">
      <c r="A82" s="2">
        <v>123</v>
      </c>
      <c r="B82" s="3" t="s">
        <v>106</v>
      </c>
      <c r="C82" s="5">
        <v>900000</v>
      </c>
      <c r="D82" s="6">
        <v>15</v>
      </c>
      <c r="E82" s="5">
        <v>70000</v>
      </c>
      <c r="F82" s="5">
        <v>500</v>
      </c>
      <c r="G82" s="5">
        <v>8000</v>
      </c>
      <c r="H82" s="10">
        <f t="shared" si="8"/>
        <v>70500</v>
      </c>
      <c r="I82" s="10">
        <f t="shared" si="9"/>
        <v>78500</v>
      </c>
      <c r="J82" s="4" t="s">
        <v>141</v>
      </c>
      <c r="K82" s="14">
        <f t="shared" si="10"/>
        <v>8.7222222222222229E-2</v>
      </c>
      <c r="L82" s="10">
        <f t="shared" si="11"/>
        <v>60000</v>
      </c>
      <c r="P82" s="14"/>
    </row>
    <row r="83" spans="1:16" x14ac:dyDescent="0.25">
      <c r="A83" s="2">
        <v>151</v>
      </c>
      <c r="B83" s="3" t="s">
        <v>132</v>
      </c>
      <c r="C83" s="5">
        <v>1040091.01</v>
      </c>
      <c r="D83" s="6">
        <v>24</v>
      </c>
      <c r="E83" s="5">
        <v>49500</v>
      </c>
      <c r="F83" s="5">
        <v>0</v>
      </c>
      <c r="G83" s="5">
        <v>8940</v>
      </c>
      <c r="H83" s="10">
        <f t="shared" si="8"/>
        <v>49500</v>
      </c>
      <c r="I83" s="10">
        <f t="shared" si="9"/>
        <v>58440</v>
      </c>
      <c r="J83" s="4" t="s">
        <v>141</v>
      </c>
      <c r="K83" s="14">
        <f t="shared" si="10"/>
        <v>5.6187390755353228E-2</v>
      </c>
      <c r="L83" s="10">
        <f t="shared" si="11"/>
        <v>43337.125416666669</v>
      </c>
      <c r="P83" s="14"/>
    </row>
    <row r="84" spans="1:16" x14ac:dyDescent="0.25">
      <c r="A84" s="2">
        <v>88</v>
      </c>
      <c r="B84" s="3" t="s">
        <v>72</v>
      </c>
      <c r="C84" s="5">
        <v>2300000</v>
      </c>
      <c r="D84" s="6">
        <v>16</v>
      </c>
      <c r="E84" s="5">
        <v>84420</v>
      </c>
      <c r="F84" s="5">
        <v>0</v>
      </c>
      <c r="G84" s="5">
        <v>10000</v>
      </c>
      <c r="H84" s="10">
        <f t="shared" si="8"/>
        <v>84420</v>
      </c>
      <c r="I84" s="10">
        <f t="shared" si="9"/>
        <v>94420</v>
      </c>
      <c r="J84" s="4" t="s">
        <v>141</v>
      </c>
      <c r="K84" s="14">
        <f t="shared" si="10"/>
        <v>4.1052173913043478E-2</v>
      </c>
      <c r="L84" s="10">
        <f t="shared" si="11"/>
        <v>143750</v>
      </c>
      <c r="P84" s="14"/>
    </row>
    <row r="85" spans="1:16" x14ac:dyDescent="0.25">
      <c r="A85" s="2">
        <v>150</v>
      </c>
      <c r="B85" s="3" t="s">
        <v>131</v>
      </c>
      <c r="C85" s="5">
        <v>282863</v>
      </c>
      <c r="D85" s="6">
        <v>4</v>
      </c>
      <c r="E85" s="5">
        <v>62845</v>
      </c>
      <c r="F85" s="5">
        <v>1000</v>
      </c>
      <c r="G85" s="5">
        <v>10399</v>
      </c>
      <c r="H85" s="10">
        <f t="shared" si="8"/>
        <v>63845</v>
      </c>
      <c r="I85" s="10">
        <f t="shared" si="9"/>
        <v>74244</v>
      </c>
      <c r="J85" s="4" t="s">
        <v>141</v>
      </c>
      <c r="K85" s="14">
        <f t="shared" si="10"/>
        <v>0.26247335282451223</v>
      </c>
      <c r="L85" s="10">
        <f t="shared" si="11"/>
        <v>70715.75</v>
      </c>
      <c r="P85" s="14"/>
    </row>
    <row r="86" spans="1:16" x14ac:dyDescent="0.25">
      <c r="A86" s="2">
        <v>115</v>
      </c>
      <c r="B86" s="3" t="s">
        <v>98</v>
      </c>
      <c r="C86" s="5">
        <v>2015084</v>
      </c>
      <c r="D86" s="6">
        <v>21</v>
      </c>
      <c r="E86" s="5">
        <v>90000</v>
      </c>
      <c r="F86" s="5">
        <v>0</v>
      </c>
      <c r="G86" s="5">
        <v>10800</v>
      </c>
      <c r="H86" s="10">
        <f t="shared" si="8"/>
        <v>90000</v>
      </c>
      <c r="I86" s="10">
        <f t="shared" si="9"/>
        <v>100800</v>
      </c>
      <c r="J86" s="4" t="s">
        <v>141</v>
      </c>
      <c r="K86" s="14">
        <f t="shared" si="10"/>
        <v>5.002272858104178E-2</v>
      </c>
      <c r="L86" s="10">
        <f t="shared" si="11"/>
        <v>95956.380952380947</v>
      </c>
      <c r="P86" s="14"/>
    </row>
    <row r="87" spans="1:16" x14ac:dyDescent="0.25">
      <c r="A87" s="2">
        <v>41</v>
      </c>
      <c r="B87" s="3" t="s">
        <v>26</v>
      </c>
      <c r="C87" s="5">
        <v>919527</v>
      </c>
      <c r="D87" s="6">
        <v>14</v>
      </c>
      <c r="E87" s="5">
        <v>72000</v>
      </c>
      <c r="F87" s="5">
        <v>14000</v>
      </c>
      <c r="G87" s="5">
        <v>11880</v>
      </c>
      <c r="H87" s="10">
        <f t="shared" si="8"/>
        <v>86000</v>
      </c>
      <c r="I87" s="10">
        <f t="shared" si="9"/>
        <v>97880</v>
      </c>
      <c r="J87" s="4" t="s">
        <v>141</v>
      </c>
      <c r="K87" s="14">
        <f t="shared" si="10"/>
        <v>0.10644603149227809</v>
      </c>
      <c r="L87" s="10">
        <f t="shared" si="11"/>
        <v>65680.5</v>
      </c>
      <c r="P87" s="14"/>
    </row>
    <row r="88" spans="1:16" x14ac:dyDescent="0.25">
      <c r="A88" s="2">
        <v>104</v>
      </c>
      <c r="B88" s="3" t="s">
        <v>88</v>
      </c>
      <c r="C88" s="5">
        <v>2300000</v>
      </c>
      <c r="D88" s="6">
        <v>37</v>
      </c>
      <c r="E88" s="5">
        <v>98000</v>
      </c>
      <c r="F88" s="5">
        <v>0</v>
      </c>
      <c r="G88" s="5">
        <v>13380</v>
      </c>
      <c r="H88" s="10">
        <f t="shared" si="8"/>
        <v>98000</v>
      </c>
      <c r="I88" s="10">
        <f t="shared" si="9"/>
        <v>111380</v>
      </c>
      <c r="J88" s="4" t="s">
        <v>141</v>
      </c>
      <c r="K88" s="14">
        <f t="shared" si="10"/>
        <v>4.8426086956521737E-2</v>
      </c>
      <c r="L88" s="10">
        <f t="shared" si="11"/>
        <v>62162.16216216216</v>
      </c>
      <c r="P88" s="14"/>
    </row>
    <row r="89" spans="1:16" x14ac:dyDescent="0.25">
      <c r="A89" s="2">
        <v>80</v>
      </c>
      <c r="B89" s="3" t="s">
        <v>65</v>
      </c>
      <c r="C89" s="5">
        <v>8300000</v>
      </c>
      <c r="D89" s="6">
        <v>81</v>
      </c>
      <c r="E89" s="5">
        <v>119000</v>
      </c>
      <c r="F89" s="5">
        <v>2380</v>
      </c>
      <c r="G89" s="5">
        <v>15900</v>
      </c>
      <c r="H89" s="10">
        <f t="shared" si="8"/>
        <v>121380</v>
      </c>
      <c r="I89" s="10">
        <f t="shared" si="9"/>
        <v>137280</v>
      </c>
      <c r="J89" s="4" t="s">
        <v>141</v>
      </c>
      <c r="K89" s="14">
        <f t="shared" si="10"/>
        <v>1.6539759036144578E-2</v>
      </c>
      <c r="L89" s="10">
        <f t="shared" si="11"/>
        <v>102469.13580246913</v>
      </c>
      <c r="P89" s="14"/>
    </row>
    <row r="90" spans="1:16" x14ac:dyDescent="0.25">
      <c r="A90" s="2">
        <v>129</v>
      </c>
      <c r="B90" s="3" t="s">
        <v>112</v>
      </c>
      <c r="C90" s="5">
        <v>260000</v>
      </c>
      <c r="D90" s="6">
        <v>5.5</v>
      </c>
      <c r="E90" s="5">
        <v>70000</v>
      </c>
      <c r="F90" s="5">
        <v>5000</v>
      </c>
      <c r="G90" s="5">
        <v>17000</v>
      </c>
      <c r="H90" s="10">
        <f t="shared" si="8"/>
        <v>75000</v>
      </c>
      <c r="I90" s="10">
        <f t="shared" si="9"/>
        <v>92000</v>
      </c>
      <c r="J90" s="4" t="s">
        <v>141</v>
      </c>
      <c r="K90" s="14">
        <f t="shared" si="10"/>
        <v>0.35384615384615387</v>
      </c>
      <c r="L90" s="10">
        <f t="shared" si="11"/>
        <v>47272.727272727272</v>
      </c>
      <c r="P90" s="14"/>
    </row>
    <row r="91" spans="1:16" x14ac:dyDescent="0.25">
      <c r="A91" s="2">
        <v>59</v>
      </c>
      <c r="B91" s="3" t="s">
        <v>44</v>
      </c>
      <c r="C91" s="5">
        <v>2000000</v>
      </c>
      <c r="D91" s="6">
        <v>23</v>
      </c>
      <c r="E91" s="5">
        <v>119000</v>
      </c>
      <c r="F91" s="5">
        <v>0</v>
      </c>
      <c r="G91" s="5">
        <v>17500</v>
      </c>
      <c r="H91" s="10">
        <f t="shared" si="8"/>
        <v>119000</v>
      </c>
      <c r="I91" s="10">
        <f t="shared" si="9"/>
        <v>136500</v>
      </c>
      <c r="J91" s="4" t="s">
        <v>141</v>
      </c>
      <c r="K91" s="14">
        <f t="shared" si="10"/>
        <v>6.8250000000000005E-2</v>
      </c>
      <c r="L91" s="10">
        <f t="shared" si="11"/>
        <v>86956.521739130432</v>
      </c>
      <c r="P91" s="14"/>
    </row>
    <row r="92" spans="1:16" x14ac:dyDescent="0.25">
      <c r="A92" s="21">
        <v>172</v>
      </c>
      <c r="B92" s="19">
        <v>794186819</v>
      </c>
      <c r="C92" s="22">
        <v>3500000</v>
      </c>
      <c r="D92" s="24">
        <v>25</v>
      </c>
      <c r="E92" s="22">
        <v>70000</v>
      </c>
      <c r="F92" s="9">
        <v>0</v>
      </c>
      <c r="G92" s="9">
        <v>17500</v>
      </c>
      <c r="H92" s="10">
        <f t="shared" si="8"/>
        <v>70000</v>
      </c>
      <c r="I92" s="10">
        <f t="shared" si="9"/>
        <v>87500</v>
      </c>
      <c r="J92" s="4" t="s">
        <v>141</v>
      </c>
      <c r="K92" s="14">
        <f t="shared" si="10"/>
        <v>2.5000000000000001E-2</v>
      </c>
      <c r="L92" s="10">
        <f t="shared" si="11"/>
        <v>140000</v>
      </c>
      <c r="P92" s="14"/>
    </row>
    <row r="93" spans="1:16" x14ac:dyDescent="0.25">
      <c r="A93" s="2">
        <v>29</v>
      </c>
      <c r="B93" s="3" t="s">
        <v>15</v>
      </c>
      <c r="C93" s="5">
        <v>1076000</v>
      </c>
      <c r="D93" s="6">
        <v>16</v>
      </c>
      <c r="E93" s="5">
        <v>69000</v>
      </c>
      <c r="F93" s="5">
        <v>0</v>
      </c>
      <c r="G93" s="5">
        <v>18000</v>
      </c>
      <c r="H93" s="10">
        <f t="shared" si="8"/>
        <v>69000</v>
      </c>
      <c r="I93" s="10">
        <f t="shared" si="9"/>
        <v>87000</v>
      </c>
      <c r="J93" s="4" t="s">
        <v>141</v>
      </c>
      <c r="K93" s="14">
        <f t="shared" si="10"/>
        <v>8.0855018587360591E-2</v>
      </c>
      <c r="L93" s="10">
        <f t="shared" si="11"/>
        <v>67250</v>
      </c>
      <c r="P93" s="14"/>
    </row>
    <row r="94" spans="1:16" x14ac:dyDescent="0.25">
      <c r="A94" s="2">
        <v>37</v>
      </c>
      <c r="B94" s="3" t="s">
        <v>23</v>
      </c>
      <c r="C94" s="5">
        <v>289000</v>
      </c>
      <c r="D94" s="6">
        <v>3</v>
      </c>
      <c r="E94" s="5">
        <v>104500</v>
      </c>
      <c r="F94" s="5">
        <v>0</v>
      </c>
      <c r="G94" s="5">
        <v>18575</v>
      </c>
      <c r="H94" s="10">
        <f t="shared" si="8"/>
        <v>104500</v>
      </c>
      <c r="I94" s="10">
        <f t="shared" si="9"/>
        <v>123075</v>
      </c>
      <c r="J94" s="4" t="s">
        <v>141</v>
      </c>
      <c r="K94" s="14">
        <f t="shared" si="10"/>
        <v>0.42586505190311419</v>
      </c>
      <c r="L94" s="10">
        <f t="shared" si="11"/>
        <v>96333.333333333328</v>
      </c>
      <c r="P94" s="14"/>
    </row>
    <row r="95" spans="1:16" x14ac:dyDescent="0.25">
      <c r="A95" s="2">
        <v>70</v>
      </c>
      <c r="B95" s="3" t="s">
        <v>55</v>
      </c>
      <c r="C95" s="5">
        <v>1300000</v>
      </c>
      <c r="D95" s="6">
        <v>17</v>
      </c>
      <c r="E95" s="5">
        <v>77000</v>
      </c>
      <c r="F95" s="5">
        <v>6500</v>
      </c>
      <c r="G95" s="5">
        <v>20000</v>
      </c>
      <c r="H95" s="10">
        <f t="shared" si="8"/>
        <v>83500</v>
      </c>
      <c r="I95" s="10">
        <f t="shared" si="9"/>
        <v>103500</v>
      </c>
      <c r="J95" s="4" t="s">
        <v>141</v>
      </c>
      <c r="K95" s="14">
        <f t="shared" si="10"/>
        <v>7.9615384615384616E-2</v>
      </c>
      <c r="L95" s="10">
        <f t="shared" si="11"/>
        <v>76470.588235294112</v>
      </c>
      <c r="P95" s="14"/>
    </row>
    <row r="96" spans="1:16" x14ac:dyDescent="0.25">
      <c r="A96" s="2">
        <v>148</v>
      </c>
      <c r="B96" s="3" t="s">
        <v>130</v>
      </c>
      <c r="C96" s="5">
        <v>6819369</v>
      </c>
      <c r="D96" s="6">
        <v>150</v>
      </c>
      <c r="E96" s="5">
        <v>127846</v>
      </c>
      <c r="F96" s="5">
        <v>0</v>
      </c>
      <c r="G96" s="5">
        <v>24823</v>
      </c>
      <c r="H96" s="10">
        <f t="shared" si="8"/>
        <v>127846</v>
      </c>
      <c r="I96" s="10">
        <f t="shared" si="9"/>
        <v>152669</v>
      </c>
      <c r="J96" s="4" t="s">
        <v>141</v>
      </c>
      <c r="K96" s="14">
        <f t="shared" si="10"/>
        <v>2.238755521221978E-2</v>
      </c>
      <c r="L96" s="10">
        <f t="shared" si="11"/>
        <v>45462.46</v>
      </c>
      <c r="P96" s="14"/>
    </row>
    <row r="97" spans="1:16" x14ac:dyDescent="0.25">
      <c r="A97" s="2">
        <v>58</v>
      </c>
      <c r="B97" s="3" t="s">
        <v>43</v>
      </c>
      <c r="C97" s="5">
        <v>9100000</v>
      </c>
      <c r="D97" s="6">
        <v>125</v>
      </c>
      <c r="E97" s="5">
        <v>140000</v>
      </c>
      <c r="F97" s="5">
        <v>7000</v>
      </c>
      <c r="G97" s="5">
        <v>25000</v>
      </c>
      <c r="H97" s="10">
        <f t="shared" si="8"/>
        <v>147000</v>
      </c>
      <c r="I97" s="10">
        <f t="shared" si="9"/>
        <v>172000</v>
      </c>
      <c r="J97" s="4" t="s">
        <v>141</v>
      </c>
      <c r="K97" s="14">
        <f t="shared" si="10"/>
        <v>1.8901098901098902E-2</v>
      </c>
      <c r="L97" s="10">
        <f t="shared" si="11"/>
        <v>72800</v>
      </c>
      <c r="P97" s="14"/>
    </row>
    <row r="98" spans="1:16" x14ac:dyDescent="0.25">
      <c r="A98" s="2">
        <v>86</v>
      </c>
      <c r="B98" s="3" t="s">
        <v>70</v>
      </c>
      <c r="C98" s="5">
        <v>1349000</v>
      </c>
      <c r="D98" s="6">
        <v>20</v>
      </c>
      <c r="E98" s="5">
        <v>106000</v>
      </c>
      <c r="F98" s="5">
        <v>0</v>
      </c>
      <c r="G98" s="5">
        <v>26000</v>
      </c>
      <c r="H98" s="10">
        <f t="shared" si="8"/>
        <v>106000</v>
      </c>
      <c r="I98" s="10">
        <f t="shared" si="9"/>
        <v>132000</v>
      </c>
      <c r="J98" s="4" t="s">
        <v>141</v>
      </c>
      <c r="K98" s="14">
        <f t="shared" si="10"/>
        <v>9.7850259451445515E-2</v>
      </c>
      <c r="L98" s="10">
        <f t="shared" si="11"/>
        <v>67450</v>
      </c>
      <c r="P98" s="14"/>
    </row>
    <row r="99" spans="1:16" x14ac:dyDescent="0.25">
      <c r="A99" s="2">
        <v>44</v>
      </c>
      <c r="B99" s="3" t="s">
        <v>29</v>
      </c>
      <c r="C99" s="7">
        <v>5700000</v>
      </c>
      <c r="D99" s="6">
        <v>86</v>
      </c>
      <c r="E99" s="5">
        <v>115000</v>
      </c>
      <c r="F99" s="5">
        <v>0</v>
      </c>
      <c r="G99" s="5">
        <v>30000</v>
      </c>
      <c r="H99" s="10">
        <f t="shared" si="8"/>
        <v>115000</v>
      </c>
      <c r="I99" s="10">
        <f t="shared" si="9"/>
        <v>145000</v>
      </c>
      <c r="J99" s="4" t="s">
        <v>141</v>
      </c>
      <c r="K99" s="14">
        <f t="shared" si="10"/>
        <v>2.5438596491228069E-2</v>
      </c>
      <c r="L99" s="10">
        <f t="shared" si="11"/>
        <v>66279.069767441862</v>
      </c>
      <c r="P99" s="14"/>
    </row>
    <row r="100" spans="1:16" x14ac:dyDescent="0.25">
      <c r="A100" s="2">
        <v>46</v>
      </c>
      <c r="B100" s="3" t="s">
        <v>31</v>
      </c>
      <c r="C100" s="5">
        <v>22600000</v>
      </c>
      <c r="D100" s="6">
        <v>250</v>
      </c>
      <c r="E100" s="5">
        <v>210000</v>
      </c>
      <c r="F100" s="5">
        <v>0</v>
      </c>
      <c r="G100" s="5">
        <v>40000</v>
      </c>
      <c r="H100" s="10">
        <f t="shared" ref="H100:H131" si="12">E100+F100</f>
        <v>210000</v>
      </c>
      <c r="I100" s="10">
        <f t="shared" ref="I100:I131" si="13">E100+F100+G100</f>
        <v>250000</v>
      </c>
      <c r="J100" s="4" t="s">
        <v>141</v>
      </c>
      <c r="K100" s="14">
        <f t="shared" ref="K100:K131" si="14">I100/C100</f>
        <v>1.1061946902654867E-2</v>
      </c>
      <c r="L100" s="10">
        <f t="shared" si="11"/>
        <v>90400</v>
      </c>
      <c r="P100" s="14"/>
    </row>
    <row r="101" spans="1:16" x14ac:dyDescent="0.25">
      <c r="A101" s="2">
        <v>31</v>
      </c>
      <c r="B101" s="3" t="s">
        <v>17</v>
      </c>
      <c r="C101" s="5">
        <v>185000</v>
      </c>
      <c r="D101" s="6">
        <v>1</v>
      </c>
      <c r="E101" s="5">
        <v>45000</v>
      </c>
      <c r="F101" s="5">
        <v>0</v>
      </c>
      <c r="G101" s="5">
        <v>0</v>
      </c>
      <c r="H101" s="10">
        <f t="shared" si="12"/>
        <v>45000</v>
      </c>
      <c r="I101" s="10">
        <f t="shared" si="13"/>
        <v>45000</v>
      </c>
      <c r="J101" s="4" t="s">
        <v>147</v>
      </c>
      <c r="K101" s="14">
        <f t="shared" si="14"/>
        <v>0.24324324324324326</v>
      </c>
      <c r="L101" s="10">
        <f t="shared" si="11"/>
        <v>185000</v>
      </c>
      <c r="P101" s="14"/>
    </row>
    <row r="102" spans="1:16" x14ac:dyDescent="0.25">
      <c r="A102" s="2">
        <v>69</v>
      </c>
      <c r="B102" s="3" t="s">
        <v>54</v>
      </c>
      <c r="C102" s="5">
        <v>380000</v>
      </c>
      <c r="D102" s="6">
        <v>5</v>
      </c>
      <c r="E102" s="5">
        <v>37000</v>
      </c>
      <c r="F102" s="5">
        <v>0</v>
      </c>
      <c r="G102" s="5">
        <v>0</v>
      </c>
      <c r="H102" s="10">
        <f t="shared" si="12"/>
        <v>37000</v>
      </c>
      <c r="I102" s="10">
        <f t="shared" si="13"/>
        <v>37000</v>
      </c>
      <c r="J102" s="4" t="s">
        <v>147</v>
      </c>
      <c r="K102" s="14">
        <f t="shared" si="14"/>
        <v>9.7368421052631576E-2</v>
      </c>
      <c r="L102" s="10">
        <f t="shared" si="11"/>
        <v>76000</v>
      </c>
      <c r="P102" s="14"/>
    </row>
    <row r="103" spans="1:16" x14ac:dyDescent="0.25">
      <c r="A103" s="2">
        <v>95</v>
      </c>
      <c r="B103" s="3" t="s">
        <v>79</v>
      </c>
      <c r="C103" s="5">
        <v>156000</v>
      </c>
      <c r="D103" s="6">
        <v>0</v>
      </c>
      <c r="E103" s="5">
        <v>30420</v>
      </c>
      <c r="F103" s="5">
        <v>0</v>
      </c>
      <c r="G103" s="5">
        <v>0</v>
      </c>
      <c r="H103" s="10">
        <f t="shared" si="12"/>
        <v>30420</v>
      </c>
      <c r="I103" s="10">
        <f t="shared" si="13"/>
        <v>30420</v>
      </c>
      <c r="J103" s="4" t="s">
        <v>147</v>
      </c>
      <c r="K103" s="14">
        <f t="shared" si="14"/>
        <v>0.19500000000000001</v>
      </c>
      <c r="L103" s="10"/>
      <c r="P103" s="14"/>
    </row>
    <row r="104" spans="1:16" x14ac:dyDescent="0.25">
      <c r="A104" s="2">
        <v>101</v>
      </c>
      <c r="B104" s="3" t="s">
        <v>85</v>
      </c>
      <c r="C104" s="5">
        <v>900000</v>
      </c>
      <c r="D104" s="6">
        <v>2.5</v>
      </c>
      <c r="E104" s="5">
        <v>93000</v>
      </c>
      <c r="F104" s="5">
        <v>0</v>
      </c>
      <c r="G104" s="5">
        <v>0</v>
      </c>
      <c r="H104" s="10">
        <f t="shared" si="12"/>
        <v>93000</v>
      </c>
      <c r="I104" s="10">
        <f t="shared" si="13"/>
        <v>93000</v>
      </c>
      <c r="J104" s="4" t="s">
        <v>147</v>
      </c>
      <c r="K104" s="14">
        <f t="shared" si="14"/>
        <v>0.10333333333333333</v>
      </c>
      <c r="L104" s="10">
        <f>C104/D104</f>
        <v>360000</v>
      </c>
      <c r="P104" s="14"/>
    </row>
    <row r="105" spans="1:16" x14ac:dyDescent="0.25">
      <c r="A105" s="2">
        <v>122</v>
      </c>
      <c r="B105" s="3" t="s">
        <v>105</v>
      </c>
      <c r="C105" s="5">
        <v>1167387</v>
      </c>
      <c r="D105" s="5"/>
      <c r="E105" s="5">
        <v>60000</v>
      </c>
      <c r="F105" s="5">
        <v>0</v>
      </c>
      <c r="G105" s="5">
        <v>0</v>
      </c>
      <c r="H105" s="10">
        <f t="shared" si="12"/>
        <v>60000</v>
      </c>
      <c r="I105" s="10">
        <f t="shared" si="13"/>
        <v>60000</v>
      </c>
      <c r="J105" s="4" t="s">
        <v>147</v>
      </c>
      <c r="K105" s="14">
        <f t="shared" si="14"/>
        <v>5.1396837552585388E-2</v>
      </c>
      <c r="L105" s="10"/>
      <c r="P105" s="14"/>
    </row>
    <row r="106" spans="1:16" x14ac:dyDescent="0.25">
      <c r="A106" s="2">
        <v>134</v>
      </c>
      <c r="B106" s="3" t="s">
        <v>116</v>
      </c>
      <c r="C106" s="5">
        <v>80000</v>
      </c>
      <c r="D106" s="6">
        <v>1</v>
      </c>
      <c r="E106" s="5">
        <v>30000</v>
      </c>
      <c r="F106" s="5">
        <v>0</v>
      </c>
      <c r="G106" s="5">
        <v>0</v>
      </c>
      <c r="H106" s="10">
        <f t="shared" si="12"/>
        <v>30000</v>
      </c>
      <c r="I106" s="10">
        <f t="shared" si="13"/>
        <v>30000</v>
      </c>
      <c r="J106" s="4" t="s">
        <v>147</v>
      </c>
      <c r="K106" s="14">
        <f t="shared" si="14"/>
        <v>0.375</v>
      </c>
      <c r="L106" s="10">
        <f t="shared" ref="L106:L146" si="15">C106/D106</f>
        <v>80000</v>
      </c>
      <c r="P106" s="14"/>
    </row>
    <row r="107" spans="1:16" x14ac:dyDescent="0.25">
      <c r="A107" s="2">
        <v>136</v>
      </c>
      <c r="B107" s="3" t="s">
        <v>118</v>
      </c>
      <c r="C107" s="5">
        <v>310000</v>
      </c>
      <c r="D107" s="6">
        <v>3.5</v>
      </c>
      <c r="E107" s="5">
        <v>60000</v>
      </c>
      <c r="F107" s="5">
        <v>0</v>
      </c>
      <c r="G107" s="5">
        <v>0</v>
      </c>
      <c r="H107" s="10">
        <f t="shared" si="12"/>
        <v>60000</v>
      </c>
      <c r="I107" s="10">
        <f t="shared" si="13"/>
        <v>60000</v>
      </c>
      <c r="J107" s="4" t="s">
        <v>147</v>
      </c>
      <c r="K107" s="14">
        <f t="shared" si="14"/>
        <v>0.19354838709677419</v>
      </c>
      <c r="L107" s="10">
        <f t="shared" si="15"/>
        <v>88571.428571428565</v>
      </c>
      <c r="P107" s="14"/>
    </row>
    <row r="108" spans="1:16" x14ac:dyDescent="0.25">
      <c r="A108" s="2">
        <v>144</v>
      </c>
      <c r="B108" s="3" t="s">
        <v>126</v>
      </c>
      <c r="C108" s="5">
        <v>81000</v>
      </c>
      <c r="D108" s="6">
        <v>1</v>
      </c>
      <c r="E108" s="5">
        <v>18000</v>
      </c>
      <c r="F108" s="5">
        <v>0</v>
      </c>
      <c r="G108" s="5">
        <v>0</v>
      </c>
      <c r="H108" s="10">
        <f t="shared" si="12"/>
        <v>18000</v>
      </c>
      <c r="I108" s="10">
        <f t="shared" si="13"/>
        <v>18000</v>
      </c>
      <c r="J108" s="4" t="s">
        <v>147</v>
      </c>
      <c r="K108" s="14">
        <f t="shared" si="14"/>
        <v>0.22222222222222221</v>
      </c>
      <c r="L108" s="10">
        <f t="shared" si="15"/>
        <v>81000</v>
      </c>
      <c r="P108" s="14"/>
    </row>
    <row r="109" spans="1:16" x14ac:dyDescent="0.25">
      <c r="A109" s="18">
        <v>167</v>
      </c>
      <c r="B109" s="19" t="s">
        <v>165</v>
      </c>
      <c r="C109" s="5">
        <v>240000</v>
      </c>
      <c r="D109" s="20">
        <v>3</v>
      </c>
      <c r="E109" s="5">
        <v>60000</v>
      </c>
      <c r="F109" s="5">
        <v>0</v>
      </c>
      <c r="G109" s="5">
        <v>0</v>
      </c>
      <c r="H109" s="10">
        <f t="shared" si="12"/>
        <v>60000</v>
      </c>
      <c r="I109" s="10">
        <f t="shared" si="13"/>
        <v>60000</v>
      </c>
      <c r="J109" s="4" t="s">
        <v>147</v>
      </c>
      <c r="K109" s="14">
        <f t="shared" si="14"/>
        <v>0.25</v>
      </c>
      <c r="L109" s="10">
        <f t="shared" si="15"/>
        <v>80000</v>
      </c>
      <c r="P109" s="14"/>
    </row>
    <row r="110" spans="1:16" x14ac:dyDescent="0.25">
      <c r="A110" s="18">
        <v>171</v>
      </c>
      <c r="B110" s="19" t="s">
        <v>169</v>
      </c>
      <c r="C110" s="5">
        <v>611500</v>
      </c>
      <c r="D110" s="20">
        <v>8</v>
      </c>
      <c r="E110" s="5">
        <v>76480</v>
      </c>
      <c r="F110" s="5">
        <v>0</v>
      </c>
      <c r="G110" s="5">
        <v>0</v>
      </c>
      <c r="H110" s="10">
        <f t="shared" si="12"/>
        <v>76480</v>
      </c>
      <c r="I110" s="10">
        <f t="shared" si="13"/>
        <v>76480</v>
      </c>
      <c r="J110" s="4" t="s">
        <v>147</v>
      </c>
      <c r="K110" s="14">
        <f t="shared" si="14"/>
        <v>0.12506950122649224</v>
      </c>
      <c r="L110" s="10">
        <f t="shared" si="15"/>
        <v>76437.5</v>
      </c>
      <c r="P110" s="14"/>
    </row>
    <row r="111" spans="1:16" x14ac:dyDescent="0.25">
      <c r="A111" s="2">
        <v>64</v>
      </c>
      <c r="B111" s="3" t="s">
        <v>49</v>
      </c>
      <c r="C111" s="5">
        <v>150000</v>
      </c>
      <c r="D111" s="6">
        <v>1.75</v>
      </c>
      <c r="E111" s="5">
        <v>46000</v>
      </c>
      <c r="F111" s="5">
        <v>1000</v>
      </c>
      <c r="G111" s="5">
        <v>0</v>
      </c>
      <c r="H111" s="10">
        <f t="shared" si="12"/>
        <v>47000</v>
      </c>
      <c r="I111" s="10">
        <f t="shared" si="13"/>
        <v>47000</v>
      </c>
      <c r="J111" s="4" t="s">
        <v>147</v>
      </c>
      <c r="K111" s="14">
        <f t="shared" si="14"/>
        <v>0.31333333333333335</v>
      </c>
      <c r="L111" s="10">
        <f t="shared" si="15"/>
        <v>85714.28571428571</v>
      </c>
      <c r="P111" s="14"/>
    </row>
    <row r="112" spans="1:16" x14ac:dyDescent="0.25">
      <c r="A112" s="2">
        <v>82</v>
      </c>
      <c r="B112" s="3" t="s">
        <v>67</v>
      </c>
      <c r="C112" s="5">
        <v>550000</v>
      </c>
      <c r="D112" s="6">
        <v>7</v>
      </c>
      <c r="E112" s="5">
        <v>82000</v>
      </c>
      <c r="F112" s="5">
        <v>5000</v>
      </c>
      <c r="G112" s="5">
        <v>0</v>
      </c>
      <c r="H112" s="10">
        <f t="shared" si="12"/>
        <v>87000</v>
      </c>
      <c r="I112" s="10">
        <f t="shared" si="13"/>
        <v>87000</v>
      </c>
      <c r="J112" s="4" t="s">
        <v>147</v>
      </c>
      <c r="K112" s="14">
        <f t="shared" si="14"/>
        <v>0.15818181818181817</v>
      </c>
      <c r="L112" s="10">
        <f t="shared" si="15"/>
        <v>78571.428571428565</v>
      </c>
      <c r="P112" s="14"/>
    </row>
    <row r="113" spans="1:16" x14ac:dyDescent="0.25">
      <c r="A113" s="2">
        <v>75</v>
      </c>
      <c r="B113" s="3" t="s">
        <v>60</v>
      </c>
      <c r="C113" s="5">
        <v>514384</v>
      </c>
      <c r="D113" s="6">
        <v>6.5</v>
      </c>
      <c r="E113" s="5">
        <v>50000</v>
      </c>
      <c r="F113" s="5">
        <v>0</v>
      </c>
      <c r="G113" s="5">
        <v>1500</v>
      </c>
      <c r="H113" s="10">
        <f t="shared" si="12"/>
        <v>50000</v>
      </c>
      <c r="I113" s="10">
        <f t="shared" si="13"/>
        <v>51500</v>
      </c>
      <c r="J113" s="4" t="s">
        <v>147</v>
      </c>
      <c r="K113" s="14">
        <f t="shared" si="14"/>
        <v>0.10011975489128744</v>
      </c>
      <c r="L113" s="10">
        <f t="shared" si="15"/>
        <v>79136</v>
      </c>
      <c r="P113" s="14"/>
    </row>
    <row r="114" spans="1:16" x14ac:dyDescent="0.25">
      <c r="A114" s="2">
        <v>116</v>
      </c>
      <c r="B114" s="3" t="s">
        <v>99</v>
      </c>
      <c r="C114" s="5">
        <v>750000</v>
      </c>
      <c r="D114" s="6">
        <v>5</v>
      </c>
      <c r="E114" s="5">
        <v>67000</v>
      </c>
      <c r="F114" s="5">
        <v>0</v>
      </c>
      <c r="G114" s="5">
        <v>1700</v>
      </c>
      <c r="H114" s="10">
        <f t="shared" si="12"/>
        <v>67000</v>
      </c>
      <c r="I114" s="10">
        <f t="shared" si="13"/>
        <v>68700</v>
      </c>
      <c r="J114" s="4" t="s">
        <v>147</v>
      </c>
      <c r="K114" s="14">
        <f t="shared" si="14"/>
        <v>9.1600000000000001E-2</v>
      </c>
      <c r="L114" s="10">
        <f t="shared" si="15"/>
        <v>150000</v>
      </c>
      <c r="P114" s="14"/>
    </row>
    <row r="115" spans="1:16" x14ac:dyDescent="0.25">
      <c r="A115" s="2">
        <v>81</v>
      </c>
      <c r="B115" s="3" t="s">
        <v>66</v>
      </c>
      <c r="C115" s="5">
        <v>1500000</v>
      </c>
      <c r="D115" s="6">
        <v>11</v>
      </c>
      <c r="E115" s="5">
        <v>85000</v>
      </c>
      <c r="F115" s="5">
        <v>1750</v>
      </c>
      <c r="G115" s="5">
        <v>2200</v>
      </c>
      <c r="H115" s="10">
        <f t="shared" si="12"/>
        <v>86750</v>
      </c>
      <c r="I115" s="10">
        <f t="shared" si="13"/>
        <v>88950</v>
      </c>
      <c r="J115" s="4" t="s">
        <v>147</v>
      </c>
      <c r="K115" s="14">
        <f t="shared" si="14"/>
        <v>5.9299999999999999E-2</v>
      </c>
      <c r="L115" s="10">
        <f t="shared" si="15"/>
        <v>136363.63636363635</v>
      </c>
      <c r="P115" s="14"/>
    </row>
    <row r="116" spans="1:16" x14ac:dyDescent="0.25">
      <c r="A116" s="2">
        <v>155</v>
      </c>
      <c r="B116" s="3" t="s">
        <v>136</v>
      </c>
      <c r="C116" s="5">
        <v>324475</v>
      </c>
      <c r="D116" s="6">
        <v>5</v>
      </c>
      <c r="E116" s="5">
        <v>44000</v>
      </c>
      <c r="F116" s="5">
        <v>0</v>
      </c>
      <c r="G116" s="5">
        <v>2202</v>
      </c>
      <c r="H116" s="10">
        <f t="shared" si="12"/>
        <v>44000</v>
      </c>
      <c r="I116" s="10">
        <f t="shared" si="13"/>
        <v>46202</v>
      </c>
      <c r="J116" s="4" t="s">
        <v>147</v>
      </c>
      <c r="K116" s="14">
        <f t="shared" si="14"/>
        <v>0.14239001463903228</v>
      </c>
      <c r="L116" s="10">
        <f t="shared" si="15"/>
        <v>64895</v>
      </c>
      <c r="P116" s="14"/>
    </row>
    <row r="117" spans="1:16" x14ac:dyDescent="0.25">
      <c r="A117" s="2">
        <v>110</v>
      </c>
      <c r="B117" s="3" t="s">
        <v>94</v>
      </c>
      <c r="C117" s="5">
        <v>650000</v>
      </c>
      <c r="D117" s="6">
        <v>11</v>
      </c>
      <c r="E117" s="5">
        <v>37000</v>
      </c>
      <c r="F117" s="5">
        <v>0</v>
      </c>
      <c r="G117" s="5">
        <v>2400</v>
      </c>
      <c r="H117" s="10">
        <f t="shared" si="12"/>
        <v>37000</v>
      </c>
      <c r="I117" s="10">
        <f t="shared" si="13"/>
        <v>39400</v>
      </c>
      <c r="J117" s="4" t="s">
        <v>147</v>
      </c>
      <c r="K117" s="14">
        <f t="shared" si="14"/>
        <v>6.0615384615384613E-2</v>
      </c>
      <c r="L117" s="10">
        <f t="shared" si="15"/>
        <v>59090.909090909088</v>
      </c>
      <c r="P117" s="14"/>
    </row>
    <row r="118" spans="1:16" x14ac:dyDescent="0.25">
      <c r="A118" s="2">
        <v>111</v>
      </c>
      <c r="B118" s="3" t="s">
        <v>94</v>
      </c>
      <c r="C118" s="5">
        <v>650000</v>
      </c>
      <c r="D118" s="6">
        <v>11</v>
      </c>
      <c r="E118" s="5">
        <v>37000</v>
      </c>
      <c r="F118" s="5">
        <v>0</v>
      </c>
      <c r="G118" s="5">
        <v>2400</v>
      </c>
      <c r="H118" s="10">
        <f t="shared" si="12"/>
        <v>37000</v>
      </c>
      <c r="I118" s="10">
        <f t="shared" si="13"/>
        <v>39400</v>
      </c>
      <c r="J118" s="4" t="s">
        <v>147</v>
      </c>
      <c r="K118" s="14">
        <f t="shared" si="14"/>
        <v>6.0615384615384613E-2</v>
      </c>
      <c r="L118" s="10">
        <f t="shared" si="15"/>
        <v>59090.909090909088</v>
      </c>
      <c r="P118" s="14"/>
    </row>
    <row r="119" spans="1:16" x14ac:dyDescent="0.25">
      <c r="A119" s="2">
        <v>28</v>
      </c>
      <c r="B119" s="3" t="s">
        <v>14</v>
      </c>
      <c r="C119" s="5">
        <v>997000</v>
      </c>
      <c r="D119" s="6">
        <v>3</v>
      </c>
      <c r="E119" s="5">
        <v>93000</v>
      </c>
      <c r="F119" s="5">
        <v>0</v>
      </c>
      <c r="G119" s="5">
        <v>4000</v>
      </c>
      <c r="H119" s="10">
        <f t="shared" si="12"/>
        <v>93000</v>
      </c>
      <c r="I119" s="10">
        <f t="shared" si="13"/>
        <v>97000</v>
      </c>
      <c r="J119" s="4" t="s">
        <v>147</v>
      </c>
      <c r="K119" s="14">
        <f t="shared" si="14"/>
        <v>9.7291875626880645E-2</v>
      </c>
      <c r="L119" s="10">
        <f t="shared" si="15"/>
        <v>332333.33333333331</v>
      </c>
      <c r="P119" s="14"/>
    </row>
    <row r="120" spans="1:16" x14ac:dyDescent="0.25">
      <c r="A120" s="2">
        <v>40</v>
      </c>
      <c r="B120" s="3" t="s">
        <v>24</v>
      </c>
      <c r="C120" s="5">
        <v>785000</v>
      </c>
      <c r="D120" s="6">
        <v>14</v>
      </c>
      <c r="E120" s="5">
        <v>69945</v>
      </c>
      <c r="F120" s="5">
        <v>5000</v>
      </c>
      <c r="G120" s="5">
        <v>4300</v>
      </c>
      <c r="H120" s="10">
        <f t="shared" si="12"/>
        <v>74945</v>
      </c>
      <c r="I120" s="10">
        <f t="shared" si="13"/>
        <v>79245</v>
      </c>
      <c r="J120" s="4" t="s">
        <v>147</v>
      </c>
      <c r="K120" s="14">
        <f t="shared" si="14"/>
        <v>0.10094904458598726</v>
      </c>
      <c r="L120" s="10">
        <f t="shared" si="15"/>
        <v>56071.428571428572</v>
      </c>
      <c r="P120" s="14"/>
    </row>
    <row r="121" spans="1:16" x14ac:dyDescent="0.25">
      <c r="A121" s="2">
        <v>125</v>
      </c>
      <c r="B121" s="3" t="s">
        <v>108</v>
      </c>
      <c r="C121" s="5">
        <v>72000</v>
      </c>
      <c r="D121" s="6">
        <v>1</v>
      </c>
      <c r="E121" s="5">
        <v>38000</v>
      </c>
      <c r="F121" s="5">
        <v>4000</v>
      </c>
      <c r="G121" s="5">
        <v>4700</v>
      </c>
      <c r="H121" s="10">
        <f t="shared" si="12"/>
        <v>42000</v>
      </c>
      <c r="I121" s="10">
        <f t="shared" si="13"/>
        <v>46700</v>
      </c>
      <c r="J121" s="4" t="s">
        <v>147</v>
      </c>
      <c r="K121" s="14">
        <f t="shared" si="14"/>
        <v>0.64861111111111114</v>
      </c>
      <c r="L121" s="10">
        <f t="shared" si="15"/>
        <v>72000</v>
      </c>
      <c r="P121" s="14"/>
    </row>
    <row r="122" spans="1:16" x14ac:dyDescent="0.25">
      <c r="A122" s="2">
        <v>45</v>
      </c>
      <c r="B122" s="3" t="s">
        <v>30</v>
      </c>
      <c r="C122" s="5">
        <v>440000</v>
      </c>
      <c r="D122" s="6">
        <v>2.5</v>
      </c>
      <c r="E122" s="5">
        <v>87000</v>
      </c>
      <c r="F122" s="5">
        <v>0</v>
      </c>
      <c r="G122" s="5">
        <v>5500</v>
      </c>
      <c r="H122" s="10">
        <f t="shared" si="12"/>
        <v>87000</v>
      </c>
      <c r="I122" s="10">
        <f t="shared" si="13"/>
        <v>92500</v>
      </c>
      <c r="J122" s="4" t="s">
        <v>147</v>
      </c>
      <c r="K122" s="14">
        <f t="shared" si="14"/>
        <v>0.21022727272727273</v>
      </c>
      <c r="L122" s="10">
        <f t="shared" si="15"/>
        <v>176000</v>
      </c>
      <c r="P122" s="14"/>
    </row>
    <row r="123" spans="1:16" x14ac:dyDescent="0.25">
      <c r="A123" s="2">
        <v>108</v>
      </c>
      <c r="B123" s="3" t="s">
        <v>92</v>
      </c>
      <c r="C123" s="5">
        <v>321000</v>
      </c>
      <c r="D123" s="6">
        <v>5</v>
      </c>
      <c r="E123" s="5">
        <v>40000</v>
      </c>
      <c r="F123" s="5">
        <v>0</v>
      </c>
      <c r="G123" s="5">
        <v>6000</v>
      </c>
      <c r="H123" s="10">
        <f t="shared" si="12"/>
        <v>40000</v>
      </c>
      <c r="I123" s="10">
        <f t="shared" si="13"/>
        <v>46000</v>
      </c>
      <c r="J123" s="4" t="s">
        <v>147</v>
      </c>
      <c r="K123" s="14">
        <f t="shared" si="14"/>
        <v>0.14330218068535824</v>
      </c>
      <c r="L123" s="10">
        <f t="shared" si="15"/>
        <v>64200</v>
      </c>
      <c r="P123" s="14"/>
    </row>
    <row r="124" spans="1:16" x14ac:dyDescent="0.25">
      <c r="A124" s="2">
        <v>32</v>
      </c>
      <c r="B124" s="3" t="s">
        <v>18</v>
      </c>
      <c r="C124" s="5">
        <v>4300000</v>
      </c>
      <c r="D124" s="6">
        <v>44</v>
      </c>
      <c r="E124" s="5">
        <v>85000</v>
      </c>
      <c r="F124" s="5">
        <v>10000</v>
      </c>
      <c r="G124" s="5">
        <v>6500</v>
      </c>
      <c r="H124" s="10">
        <f t="shared" si="12"/>
        <v>95000</v>
      </c>
      <c r="I124" s="10">
        <f t="shared" si="13"/>
        <v>101500</v>
      </c>
      <c r="J124" s="4" t="s">
        <v>147</v>
      </c>
      <c r="K124" s="14">
        <f t="shared" si="14"/>
        <v>2.3604651162790698E-2</v>
      </c>
      <c r="L124" s="10">
        <f t="shared" si="15"/>
        <v>97727.272727272721</v>
      </c>
      <c r="P124" s="14"/>
    </row>
    <row r="125" spans="1:16" x14ac:dyDescent="0.25">
      <c r="A125" s="2">
        <v>145</v>
      </c>
      <c r="B125" s="3" t="s">
        <v>127</v>
      </c>
      <c r="C125" s="5">
        <v>900000</v>
      </c>
      <c r="D125" s="6">
        <v>8</v>
      </c>
      <c r="E125" s="5">
        <v>160000</v>
      </c>
      <c r="F125" s="5">
        <v>0</v>
      </c>
      <c r="G125" s="5">
        <v>6700</v>
      </c>
      <c r="H125" s="10">
        <f t="shared" si="12"/>
        <v>160000</v>
      </c>
      <c r="I125" s="10">
        <f t="shared" si="13"/>
        <v>166700</v>
      </c>
      <c r="J125" s="4" t="s">
        <v>147</v>
      </c>
      <c r="K125" s="14">
        <f t="shared" si="14"/>
        <v>0.18522222222222223</v>
      </c>
      <c r="L125" s="10">
        <f t="shared" si="15"/>
        <v>112500</v>
      </c>
      <c r="P125" s="14"/>
    </row>
    <row r="126" spans="1:16" x14ac:dyDescent="0.25">
      <c r="A126" s="2">
        <v>79</v>
      </c>
      <c r="B126" s="3" t="s">
        <v>64</v>
      </c>
      <c r="C126" s="5">
        <v>1400000</v>
      </c>
      <c r="D126" s="6">
        <v>12</v>
      </c>
      <c r="E126" s="5">
        <v>63000</v>
      </c>
      <c r="F126" s="5">
        <v>2000</v>
      </c>
      <c r="G126" s="5">
        <v>7000</v>
      </c>
      <c r="H126" s="10">
        <f t="shared" si="12"/>
        <v>65000</v>
      </c>
      <c r="I126" s="10">
        <f t="shared" si="13"/>
        <v>72000</v>
      </c>
      <c r="J126" s="4" t="s">
        <v>147</v>
      </c>
      <c r="K126" s="14">
        <f t="shared" si="14"/>
        <v>5.1428571428571428E-2</v>
      </c>
      <c r="L126" s="10">
        <f t="shared" si="15"/>
        <v>116666.66666666667</v>
      </c>
      <c r="P126" s="14"/>
    </row>
    <row r="127" spans="1:16" x14ac:dyDescent="0.25">
      <c r="A127" s="2">
        <v>71</v>
      </c>
      <c r="B127" s="3" t="s">
        <v>56</v>
      </c>
      <c r="C127" s="5">
        <v>11000000</v>
      </c>
      <c r="D127" s="6">
        <v>127</v>
      </c>
      <c r="E127" s="7">
        <v>110000</v>
      </c>
      <c r="F127" s="5">
        <v>0</v>
      </c>
      <c r="G127" s="5">
        <v>8000</v>
      </c>
      <c r="H127" s="10">
        <f t="shared" si="12"/>
        <v>110000</v>
      </c>
      <c r="I127" s="10">
        <f t="shared" si="13"/>
        <v>118000</v>
      </c>
      <c r="J127" s="4" t="s">
        <v>147</v>
      </c>
      <c r="K127" s="14">
        <f t="shared" si="14"/>
        <v>1.0727272727272728E-2</v>
      </c>
      <c r="L127" s="10">
        <f t="shared" si="15"/>
        <v>86614.173228346452</v>
      </c>
      <c r="P127" s="14"/>
    </row>
    <row r="128" spans="1:16" x14ac:dyDescent="0.25">
      <c r="A128" s="18">
        <v>164</v>
      </c>
      <c r="B128" s="19" t="s">
        <v>162</v>
      </c>
      <c r="C128" s="5">
        <v>393140</v>
      </c>
      <c r="D128" s="20">
        <v>7</v>
      </c>
      <c r="E128" s="5">
        <v>47250</v>
      </c>
      <c r="F128" s="5">
        <v>0</v>
      </c>
      <c r="G128" s="5">
        <v>9420</v>
      </c>
      <c r="H128" s="10">
        <f t="shared" si="12"/>
        <v>47250</v>
      </c>
      <c r="I128" s="10">
        <f t="shared" si="13"/>
        <v>56670</v>
      </c>
      <c r="J128" s="4" t="s">
        <v>147</v>
      </c>
      <c r="K128" s="14">
        <f t="shared" si="14"/>
        <v>0.14414712316223227</v>
      </c>
      <c r="L128" s="10">
        <f t="shared" si="15"/>
        <v>56162.857142857145</v>
      </c>
      <c r="P128" s="14"/>
    </row>
    <row r="129" spans="1:16" x14ac:dyDescent="0.25">
      <c r="A129" s="2">
        <v>87</v>
      </c>
      <c r="B129" s="3" t="s">
        <v>71</v>
      </c>
      <c r="C129" s="5">
        <v>435000</v>
      </c>
      <c r="D129" s="6">
        <v>2.75</v>
      </c>
      <c r="E129" s="5">
        <v>110000</v>
      </c>
      <c r="F129" s="5">
        <v>0</v>
      </c>
      <c r="G129" s="5">
        <v>10000</v>
      </c>
      <c r="H129" s="10">
        <f t="shared" si="12"/>
        <v>110000</v>
      </c>
      <c r="I129" s="10">
        <f t="shared" si="13"/>
        <v>120000</v>
      </c>
      <c r="J129" s="4" t="s">
        <v>147</v>
      </c>
      <c r="K129" s="14">
        <f t="shared" si="14"/>
        <v>0.27586206896551724</v>
      </c>
      <c r="L129" s="10">
        <f t="shared" si="15"/>
        <v>158181.81818181818</v>
      </c>
      <c r="P129" s="14"/>
    </row>
    <row r="130" spans="1:16" x14ac:dyDescent="0.25">
      <c r="A130" s="2">
        <v>91</v>
      </c>
      <c r="B130" s="3" t="s">
        <v>75</v>
      </c>
      <c r="C130" s="5">
        <v>370000</v>
      </c>
      <c r="D130" s="6">
        <v>5</v>
      </c>
      <c r="E130" s="5">
        <v>50000</v>
      </c>
      <c r="F130" s="5">
        <v>0</v>
      </c>
      <c r="G130" s="5">
        <v>15000</v>
      </c>
      <c r="H130" s="10">
        <f t="shared" si="12"/>
        <v>50000</v>
      </c>
      <c r="I130" s="10">
        <f t="shared" si="13"/>
        <v>65000</v>
      </c>
      <c r="J130" s="4" t="s">
        <v>147</v>
      </c>
      <c r="K130" s="14">
        <f t="shared" si="14"/>
        <v>0.17567567567567569</v>
      </c>
      <c r="L130" s="10">
        <f t="shared" si="15"/>
        <v>74000</v>
      </c>
      <c r="P130" s="14"/>
    </row>
    <row r="131" spans="1:16" x14ac:dyDescent="0.25">
      <c r="A131" s="2">
        <v>94</v>
      </c>
      <c r="B131" s="3" t="s">
        <v>78</v>
      </c>
      <c r="C131" s="5">
        <v>1200000</v>
      </c>
      <c r="D131" s="6">
        <v>2.5</v>
      </c>
      <c r="E131" s="5">
        <v>100000</v>
      </c>
      <c r="F131" s="5">
        <v>0</v>
      </c>
      <c r="G131" s="5">
        <v>17000</v>
      </c>
      <c r="H131" s="10">
        <f t="shared" si="12"/>
        <v>100000</v>
      </c>
      <c r="I131" s="10">
        <f t="shared" si="13"/>
        <v>117000</v>
      </c>
      <c r="J131" s="4" t="s">
        <v>147</v>
      </c>
      <c r="K131" s="14">
        <f t="shared" si="14"/>
        <v>9.7500000000000003E-2</v>
      </c>
      <c r="L131" s="10">
        <f t="shared" si="15"/>
        <v>480000</v>
      </c>
      <c r="P131" s="14"/>
    </row>
    <row r="132" spans="1:16" x14ac:dyDescent="0.25">
      <c r="A132" s="2">
        <v>156</v>
      </c>
      <c r="B132" s="3" t="s">
        <v>137</v>
      </c>
      <c r="C132" s="5">
        <v>4944536</v>
      </c>
      <c r="D132" s="6">
        <v>80</v>
      </c>
      <c r="E132" s="5">
        <v>128000</v>
      </c>
      <c r="F132" s="5">
        <v>0</v>
      </c>
      <c r="G132" s="5">
        <v>19000</v>
      </c>
      <c r="H132" s="10">
        <f t="shared" ref="H132:H146" si="16">E132+F132</f>
        <v>128000</v>
      </c>
      <c r="I132" s="10">
        <f t="shared" ref="I132:I146" si="17">E132+F132+G132</f>
        <v>147000</v>
      </c>
      <c r="J132" s="4" t="s">
        <v>147</v>
      </c>
      <c r="K132" s="14">
        <f t="shared" ref="K132:K146" si="18">I132/C132</f>
        <v>2.9729786576536202E-2</v>
      </c>
      <c r="L132" s="10">
        <f t="shared" si="15"/>
        <v>61806.7</v>
      </c>
      <c r="P132" s="14"/>
    </row>
    <row r="133" spans="1:16" x14ac:dyDescent="0.25">
      <c r="A133" s="2">
        <v>74</v>
      </c>
      <c r="B133" s="3" t="s">
        <v>59</v>
      </c>
      <c r="C133" s="5">
        <v>445000</v>
      </c>
      <c r="D133" s="6">
        <v>4</v>
      </c>
      <c r="E133" s="5">
        <v>110000</v>
      </c>
      <c r="F133" s="5">
        <v>2071</v>
      </c>
      <c r="G133" s="5">
        <v>25583</v>
      </c>
      <c r="H133" s="10">
        <f t="shared" si="16"/>
        <v>112071</v>
      </c>
      <c r="I133" s="10">
        <f t="shared" si="17"/>
        <v>137654</v>
      </c>
      <c r="J133" s="4" t="s">
        <v>147</v>
      </c>
      <c r="K133" s="14">
        <f t="shared" si="18"/>
        <v>0.30933483146067414</v>
      </c>
      <c r="L133" s="10">
        <f t="shared" si="15"/>
        <v>111250</v>
      </c>
      <c r="P133" s="14"/>
    </row>
    <row r="134" spans="1:16" x14ac:dyDescent="0.25">
      <c r="A134" s="2">
        <v>146</v>
      </c>
      <c r="B134" s="3" t="s">
        <v>128</v>
      </c>
      <c r="C134" s="5">
        <v>2964597</v>
      </c>
      <c r="D134" s="6">
        <v>3</v>
      </c>
      <c r="E134" s="5">
        <v>113260</v>
      </c>
      <c r="F134" s="5">
        <v>0</v>
      </c>
      <c r="G134" s="5">
        <v>28590</v>
      </c>
      <c r="H134" s="10">
        <f t="shared" si="16"/>
        <v>113260</v>
      </c>
      <c r="I134" s="10">
        <f t="shared" si="17"/>
        <v>141850</v>
      </c>
      <c r="J134" s="4" t="s">
        <v>147</v>
      </c>
      <c r="K134" s="14">
        <f t="shared" si="18"/>
        <v>4.784798743303053E-2</v>
      </c>
      <c r="L134" s="10">
        <f t="shared" si="15"/>
        <v>988199</v>
      </c>
      <c r="P134" s="14"/>
    </row>
    <row r="135" spans="1:16" x14ac:dyDescent="0.25">
      <c r="A135" s="2">
        <v>66</v>
      </c>
      <c r="B135" s="3" t="s">
        <v>51</v>
      </c>
      <c r="C135" s="5">
        <v>220000</v>
      </c>
      <c r="D135" s="6">
        <v>2</v>
      </c>
      <c r="E135" s="5">
        <v>62000</v>
      </c>
      <c r="F135" s="5">
        <v>4000</v>
      </c>
      <c r="G135" s="5">
        <v>1200</v>
      </c>
      <c r="H135" s="10">
        <f t="shared" si="16"/>
        <v>66000</v>
      </c>
      <c r="I135" s="10">
        <f t="shared" si="17"/>
        <v>67200</v>
      </c>
      <c r="J135" s="4" t="s">
        <v>144</v>
      </c>
      <c r="K135" s="14">
        <f t="shared" si="18"/>
        <v>0.30545454545454548</v>
      </c>
      <c r="L135" s="10">
        <f t="shared" si="15"/>
        <v>110000</v>
      </c>
      <c r="P135" s="14"/>
    </row>
    <row r="136" spans="1:16" x14ac:dyDescent="0.25">
      <c r="A136" s="15">
        <v>60</v>
      </c>
      <c r="B136" s="16" t="s">
        <v>45</v>
      </c>
      <c r="C136" s="5">
        <v>301325</v>
      </c>
      <c r="D136" s="17">
        <v>3</v>
      </c>
      <c r="E136" s="5">
        <v>80000</v>
      </c>
      <c r="F136" s="5">
        <v>5000</v>
      </c>
      <c r="G136" s="5">
        <v>6200</v>
      </c>
      <c r="H136" s="10">
        <f t="shared" si="16"/>
        <v>85000</v>
      </c>
      <c r="I136" s="10">
        <f t="shared" si="17"/>
        <v>91200</v>
      </c>
      <c r="J136" s="4" t="s">
        <v>144</v>
      </c>
      <c r="K136" s="14">
        <f t="shared" si="18"/>
        <v>0.30266323736829004</v>
      </c>
      <c r="L136" s="10">
        <f t="shared" si="15"/>
        <v>100441.66666666667</v>
      </c>
      <c r="P136" s="14"/>
    </row>
    <row r="137" spans="1:16" x14ac:dyDescent="0.25">
      <c r="A137" s="15">
        <v>57</v>
      </c>
      <c r="B137" s="16" t="s">
        <v>42</v>
      </c>
      <c r="C137" s="5">
        <v>308352</v>
      </c>
      <c r="D137" s="17">
        <v>3</v>
      </c>
      <c r="E137" s="5">
        <v>82900</v>
      </c>
      <c r="F137" s="5">
        <v>0</v>
      </c>
      <c r="G137" s="5">
        <v>14922</v>
      </c>
      <c r="H137" s="10">
        <f t="shared" si="16"/>
        <v>82900</v>
      </c>
      <c r="I137" s="10">
        <f t="shared" si="17"/>
        <v>97822</v>
      </c>
      <c r="J137" s="4" t="s">
        <v>144</v>
      </c>
      <c r="K137" s="14">
        <f t="shared" si="18"/>
        <v>0.31724133457866333</v>
      </c>
      <c r="L137" s="10">
        <f t="shared" si="15"/>
        <v>102784</v>
      </c>
      <c r="P137" s="14"/>
    </row>
    <row r="138" spans="1:16" x14ac:dyDescent="0.25">
      <c r="A138" s="15">
        <v>132</v>
      </c>
      <c r="B138" s="16" t="s">
        <v>115</v>
      </c>
      <c r="C138" s="5">
        <v>582000</v>
      </c>
      <c r="D138" s="17">
        <v>8</v>
      </c>
      <c r="E138" s="5">
        <v>93000</v>
      </c>
      <c r="F138" s="5">
        <v>0</v>
      </c>
      <c r="G138" s="5">
        <v>16200</v>
      </c>
      <c r="H138" s="10">
        <f t="shared" si="16"/>
        <v>93000</v>
      </c>
      <c r="I138" s="10">
        <f t="shared" si="17"/>
        <v>109200</v>
      </c>
      <c r="J138" s="4" t="s">
        <v>144</v>
      </c>
      <c r="K138" s="14">
        <f t="shared" si="18"/>
        <v>0.18762886597938144</v>
      </c>
      <c r="L138" s="10">
        <f t="shared" si="15"/>
        <v>72750</v>
      </c>
      <c r="P138" s="14"/>
    </row>
    <row r="139" spans="1:16" x14ac:dyDescent="0.25">
      <c r="A139" s="15">
        <v>103</v>
      </c>
      <c r="B139" s="16" t="s">
        <v>87</v>
      </c>
      <c r="C139" s="5">
        <v>1200000</v>
      </c>
      <c r="D139" s="17">
        <v>5</v>
      </c>
      <c r="E139" s="5">
        <v>150000</v>
      </c>
      <c r="F139" s="5">
        <v>30000</v>
      </c>
      <c r="G139" s="5">
        <v>40000</v>
      </c>
      <c r="H139" s="10">
        <f t="shared" si="16"/>
        <v>180000</v>
      </c>
      <c r="I139" s="10">
        <f t="shared" si="17"/>
        <v>220000</v>
      </c>
      <c r="J139" s="4" t="s">
        <v>144</v>
      </c>
      <c r="K139" s="14">
        <f t="shared" si="18"/>
        <v>0.18333333333333332</v>
      </c>
      <c r="L139" s="10">
        <f t="shared" si="15"/>
        <v>240000</v>
      </c>
      <c r="P139" s="14"/>
    </row>
    <row r="140" spans="1:16" x14ac:dyDescent="0.25">
      <c r="A140" s="15">
        <v>43</v>
      </c>
      <c r="B140" s="16" t="s">
        <v>28</v>
      </c>
      <c r="C140" s="5">
        <v>14000000</v>
      </c>
      <c r="D140" s="17">
        <v>47</v>
      </c>
      <c r="E140" s="5">
        <v>105000</v>
      </c>
      <c r="F140" s="5">
        <v>0</v>
      </c>
      <c r="G140" s="5">
        <v>45000</v>
      </c>
      <c r="H140" s="10">
        <f t="shared" si="16"/>
        <v>105000</v>
      </c>
      <c r="I140" s="10">
        <f t="shared" si="17"/>
        <v>150000</v>
      </c>
      <c r="J140" s="4" t="s">
        <v>144</v>
      </c>
      <c r="K140" s="14">
        <f t="shared" si="18"/>
        <v>1.0714285714285714E-2</v>
      </c>
      <c r="L140" s="10">
        <f t="shared" si="15"/>
        <v>297872.3404255319</v>
      </c>
      <c r="P140" s="14"/>
    </row>
    <row r="141" spans="1:16" ht="15" customHeight="1" x14ac:dyDescent="0.25">
      <c r="A141" s="15">
        <v>77</v>
      </c>
      <c r="B141" s="16" t="s">
        <v>62</v>
      </c>
      <c r="C141" s="5">
        <v>3000000</v>
      </c>
      <c r="D141" s="17">
        <v>12</v>
      </c>
      <c r="E141" s="5">
        <v>70000</v>
      </c>
      <c r="F141" s="5">
        <v>500</v>
      </c>
      <c r="G141" s="5">
        <v>1000</v>
      </c>
      <c r="H141" s="10">
        <f t="shared" si="16"/>
        <v>70500</v>
      </c>
      <c r="I141" s="10">
        <f t="shared" si="17"/>
        <v>71500</v>
      </c>
      <c r="J141" s="4" t="s">
        <v>145</v>
      </c>
      <c r="K141" s="14">
        <f t="shared" si="18"/>
        <v>2.3833333333333335E-2</v>
      </c>
      <c r="L141" s="10">
        <f t="shared" si="15"/>
        <v>250000</v>
      </c>
      <c r="P141" s="14"/>
    </row>
    <row r="142" spans="1:16" ht="15" customHeight="1" x14ac:dyDescent="0.25">
      <c r="A142" s="15">
        <v>119</v>
      </c>
      <c r="B142" s="16" t="s">
        <v>102</v>
      </c>
      <c r="C142" s="5">
        <v>5000000</v>
      </c>
      <c r="D142" s="17">
        <v>90</v>
      </c>
      <c r="E142" s="5">
        <v>98000</v>
      </c>
      <c r="F142" s="5">
        <v>0</v>
      </c>
      <c r="G142" s="5">
        <v>10000</v>
      </c>
      <c r="H142" s="10">
        <f t="shared" si="16"/>
        <v>98000</v>
      </c>
      <c r="I142" s="10">
        <f t="shared" si="17"/>
        <v>108000</v>
      </c>
      <c r="J142" s="4" t="s">
        <v>145</v>
      </c>
      <c r="K142" s="14">
        <f t="shared" si="18"/>
        <v>2.1600000000000001E-2</v>
      </c>
      <c r="L142" s="10">
        <f t="shared" si="15"/>
        <v>55555.555555555555</v>
      </c>
      <c r="P142" s="14"/>
    </row>
    <row r="143" spans="1:16" ht="15" customHeight="1" x14ac:dyDescent="0.25">
      <c r="A143" s="26">
        <v>163</v>
      </c>
      <c r="B143" s="27" t="s">
        <v>161</v>
      </c>
      <c r="C143" s="5">
        <v>350000</v>
      </c>
      <c r="D143" s="28">
        <v>4.5</v>
      </c>
      <c r="E143" s="5">
        <v>66660</v>
      </c>
      <c r="F143" s="5">
        <v>0</v>
      </c>
      <c r="G143" s="5">
        <v>11000</v>
      </c>
      <c r="H143" s="10">
        <f t="shared" si="16"/>
        <v>66660</v>
      </c>
      <c r="I143" s="10">
        <f t="shared" si="17"/>
        <v>77660</v>
      </c>
      <c r="J143" s="4" t="s">
        <v>145</v>
      </c>
      <c r="K143" s="14">
        <f t="shared" si="18"/>
        <v>0.2218857142857143</v>
      </c>
      <c r="L143" s="10">
        <f t="shared" si="15"/>
        <v>77777.777777777781</v>
      </c>
      <c r="P143" s="14"/>
    </row>
    <row r="144" spans="1:16" ht="15" customHeight="1" x14ac:dyDescent="0.25">
      <c r="A144" s="15">
        <v>24</v>
      </c>
      <c r="B144" s="16" t="s">
        <v>12</v>
      </c>
      <c r="C144" s="5">
        <v>6000000</v>
      </c>
      <c r="D144" s="17">
        <v>65</v>
      </c>
      <c r="E144" s="5">
        <v>87000</v>
      </c>
      <c r="F144" s="5">
        <v>0</v>
      </c>
      <c r="G144" s="5">
        <v>15000</v>
      </c>
      <c r="H144" s="10">
        <f t="shared" si="16"/>
        <v>87000</v>
      </c>
      <c r="I144" s="10">
        <f t="shared" si="17"/>
        <v>102000</v>
      </c>
      <c r="J144" s="4" t="s">
        <v>145</v>
      </c>
      <c r="K144" s="14">
        <f t="shared" si="18"/>
        <v>1.7000000000000001E-2</v>
      </c>
      <c r="L144" s="10">
        <f t="shared" si="15"/>
        <v>92307.692307692312</v>
      </c>
      <c r="P144" s="14"/>
    </row>
    <row r="145" spans="1:16" ht="15" customHeight="1" x14ac:dyDescent="0.25">
      <c r="A145" s="15">
        <v>120</v>
      </c>
      <c r="B145" s="16" t="s">
        <v>103</v>
      </c>
      <c r="C145" s="5">
        <v>1500000</v>
      </c>
      <c r="D145" s="17">
        <v>50</v>
      </c>
      <c r="E145" s="5">
        <v>60000</v>
      </c>
      <c r="F145" s="5">
        <v>10000</v>
      </c>
      <c r="G145" s="5">
        <v>18000</v>
      </c>
      <c r="H145" s="10">
        <f t="shared" si="16"/>
        <v>70000</v>
      </c>
      <c r="I145" s="10">
        <f t="shared" si="17"/>
        <v>88000</v>
      </c>
      <c r="J145" s="4" t="s">
        <v>145</v>
      </c>
      <c r="K145" s="14">
        <f t="shared" si="18"/>
        <v>5.8666666666666666E-2</v>
      </c>
      <c r="L145" s="10">
        <f t="shared" si="15"/>
        <v>30000</v>
      </c>
      <c r="P145" s="14"/>
    </row>
    <row r="146" spans="1:16" ht="15" customHeight="1" x14ac:dyDescent="0.25">
      <c r="A146" s="15">
        <v>42</v>
      </c>
      <c r="B146" s="16" t="s">
        <v>27</v>
      </c>
      <c r="C146" s="23">
        <v>450000</v>
      </c>
      <c r="D146" s="17">
        <v>4</v>
      </c>
      <c r="E146" s="23">
        <v>82000</v>
      </c>
      <c r="F146" s="25">
        <v>0</v>
      </c>
      <c r="G146" s="25">
        <v>27000</v>
      </c>
      <c r="H146" s="10">
        <f t="shared" si="16"/>
        <v>82000</v>
      </c>
      <c r="I146" s="10">
        <f t="shared" si="17"/>
        <v>109000</v>
      </c>
      <c r="J146" s="4" t="s">
        <v>145</v>
      </c>
      <c r="K146" s="14">
        <f t="shared" si="18"/>
        <v>0.24222222222222223</v>
      </c>
      <c r="L146" s="10">
        <f t="shared" si="15"/>
        <v>112500</v>
      </c>
      <c r="P146" s="14"/>
    </row>
    <row r="147" spans="1:16" x14ac:dyDescent="0.25">
      <c r="D147" s="10"/>
      <c r="F147" s="10"/>
      <c r="G147" s="10"/>
      <c r="H147" s="10"/>
      <c r="I147" s="10"/>
      <c r="N147" s="29">
        <f>SUM(N18:N146)</f>
        <v>0</v>
      </c>
    </row>
    <row r="148" spans="1:16" x14ac:dyDescent="0.25">
      <c r="C148" s="10">
        <f>SUM(C4:C146)</f>
        <v>248166194.00999999</v>
      </c>
    </row>
    <row r="150" spans="1:16" x14ac:dyDescent="0.25">
      <c r="C150" s="10">
        <f>C148/143</f>
        <v>1735427.9301398601</v>
      </c>
      <c r="G150" s="10"/>
    </row>
    <row r="151" spans="1:16" x14ac:dyDescent="0.25">
      <c r="E151" s="14"/>
      <c r="G151" s="14"/>
    </row>
    <row r="152" spans="1:16" x14ac:dyDescent="0.25">
      <c r="D152" s="10"/>
      <c r="F152" s="10"/>
      <c r="G152" s="10"/>
      <c r="H152" s="10"/>
      <c r="I152" s="10"/>
      <c r="J152" s="10"/>
      <c r="K152" s="10"/>
      <c r="L152" s="10"/>
      <c r="N152" s="10"/>
    </row>
    <row r="153" spans="1:16" x14ac:dyDescent="0.25">
      <c r="D153" s="10"/>
      <c r="F153" s="10"/>
      <c r="G153" s="10"/>
      <c r="H153" s="10"/>
      <c r="I153" s="10"/>
      <c r="J153" s="10"/>
      <c r="K153" s="10"/>
      <c r="L153" s="10"/>
      <c r="M153" s="29"/>
      <c r="N153" s="10"/>
    </row>
    <row r="154" spans="1:16" x14ac:dyDescent="0.25">
      <c r="D154" s="10"/>
      <c r="F154" s="10"/>
      <c r="G154" s="10"/>
      <c r="H154" s="10"/>
      <c r="I154" s="10"/>
      <c r="J154" s="10"/>
      <c r="K154" s="10"/>
      <c r="L154" s="10"/>
      <c r="M154" s="29"/>
      <c r="N154" s="10"/>
    </row>
    <row r="155" spans="1:16" x14ac:dyDescent="0.25">
      <c r="D155" s="10"/>
      <c r="F155" s="10"/>
      <c r="G155" s="10"/>
      <c r="H155" s="10"/>
      <c r="I155" s="10"/>
      <c r="J155" s="10"/>
      <c r="K155" s="10"/>
      <c r="L155" s="10"/>
      <c r="M155" s="29"/>
      <c r="N155" s="10"/>
    </row>
    <row r="156" spans="1:16" x14ac:dyDescent="0.25">
      <c r="D156" s="10"/>
      <c r="F156" s="10"/>
      <c r="G156" s="10"/>
      <c r="H156" s="10"/>
      <c r="I156" s="10"/>
      <c r="J156" s="10"/>
      <c r="K156" s="10"/>
      <c r="L156" s="10"/>
      <c r="M156" s="29"/>
      <c r="N156" s="10"/>
    </row>
    <row r="157" spans="1:16" x14ac:dyDescent="0.25">
      <c r="D157" s="10"/>
      <c r="F157" s="10"/>
      <c r="G157" s="10"/>
      <c r="H157" s="10"/>
      <c r="I157" s="10"/>
      <c r="J157" s="10"/>
      <c r="K157" s="10"/>
      <c r="L157" s="10"/>
      <c r="M157" s="29"/>
      <c r="N157" s="10"/>
    </row>
    <row r="158" spans="1:16" x14ac:dyDescent="0.25">
      <c r="D158" s="10"/>
      <c r="F158" s="10"/>
      <c r="G158" s="10"/>
      <c r="H158" s="10"/>
      <c r="I158" s="10"/>
      <c r="J158" s="10"/>
      <c r="K158" s="10"/>
      <c r="L158" s="10"/>
      <c r="M158" s="29"/>
      <c r="N158" s="10"/>
    </row>
    <row r="159" spans="1:16" x14ac:dyDescent="0.25">
      <c r="D159" s="10"/>
      <c r="F159" s="10"/>
      <c r="G159" s="10"/>
      <c r="H159" s="10"/>
      <c r="I159" s="10"/>
      <c r="J159" s="10"/>
      <c r="K159" s="10"/>
      <c r="L159" s="10"/>
      <c r="M159" s="29"/>
      <c r="N159" s="10"/>
    </row>
    <row r="162" spans="3:14" x14ac:dyDescent="0.25">
      <c r="C162" s="30"/>
      <c r="D162" s="30"/>
      <c r="E162" s="30"/>
      <c r="F162" s="30"/>
      <c r="G162" s="30"/>
      <c r="H162" s="30"/>
      <c r="N162" s="30"/>
    </row>
    <row r="163" spans="3:14" x14ac:dyDescent="0.25">
      <c r="C163" s="30"/>
      <c r="D163" s="30"/>
      <c r="E163" s="30"/>
      <c r="F163" s="30"/>
      <c r="G163" s="30"/>
      <c r="H163" s="30"/>
      <c r="N163" s="30"/>
    </row>
    <row r="164" spans="3:14" x14ac:dyDescent="0.25">
      <c r="C164" s="30"/>
      <c r="D164" s="30"/>
      <c r="E164" s="30"/>
      <c r="F164" s="30"/>
      <c r="G164" s="30"/>
      <c r="H164" s="30"/>
      <c r="N164" s="30"/>
    </row>
    <row r="165" spans="3:14" x14ac:dyDescent="0.25">
      <c r="C165" s="30"/>
      <c r="D165" s="30"/>
      <c r="E165" s="30"/>
      <c r="F165" s="30"/>
      <c r="G165" s="30"/>
      <c r="H165" s="30"/>
      <c r="N165" s="30"/>
    </row>
    <row r="166" spans="3:14" x14ac:dyDescent="0.25">
      <c r="C166" s="30"/>
      <c r="D166" s="30"/>
      <c r="E166" s="30"/>
      <c r="F166" s="30"/>
      <c r="G166" s="30"/>
      <c r="H166" s="30"/>
      <c r="N166" s="30"/>
    </row>
    <row r="167" spans="3:14" x14ac:dyDescent="0.25">
      <c r="C167" s="30"/>
      <c r="D167" s="30"/>
      <c r="E167" s="30"/>
      <c r="F167" s="30"/>
      <c r="G167" s="30"/>
      <c r="H167" s="30"/>
      <c r="N167" s="30"/>
    </row>
    <row r="168" spans="3:14" x14ac:dyDescent="0.25">
      <c r="C168" s="30"/>
      <c r="D168" s="30"/>
      <c r="E168" s="30"/>
      <c r="F168" s="30"/>
      <c r="G168" s="30"/>
      <c r="H168" s="30"/>
      <c r="N168" s="30"/>
    </row>
    <row r="169" spans="3:14" x14ac:dyDescent="0.25">
      <c r="C169" s="30"/>
      <c r="D169" s="30"/>
      <c r="E169" s="30"/>
      <c r="F169" s="30"/>
      <c r="G169" s="30"/>
      <c r="H169" s="30"/>
      <c r="N169" s="30"/>
    </row>
    <row r="170" spans="3:14" x14ac:dyDescent="0.25">
      <c r="C170" s="30"/>
    </row>
    <row r="171" spans="3:14" x14ac:dyDescent="0.25">
      <c r="C171" s="30"/>
    </row>
  </sheetData>
  <sortState ref="A2:L144">
    <sortCondition ref="I2:I144"/>
  </sortState>
  <pageMargins left="0.7" right="0.7" top="0.75" bottom="0.75" header="0.3" footer="0.3"/>
  <pageSetup orientation="portrait" r:id="rId1"/>
  <headerFooter>
    <oddHeader>&amp;CAlabama Nonprofit Salary Survey
Spring 1012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8" workbookViewId="0">
      <selection activeCell="G53" sqref="G53"/>
    </sheetView>
  </sheetViews>
  <sheetFormatPr defaultRowHeight="15" x14ac:dyDescent="0.25"/>
  <cols>
    <col min="1" max="1" width="9.85546875" customWidth="1"/>
    <col min="2" max="2" width="10.42578125" style="14" customWidth="1"/>
    <col min="3" max="3" width="12.42578125" customWidth="1"/>
    <col min="4" max="4" width="13" customWidth="1"/>
    <col min="5" max="5" width="15.85546875" customWidth="1"/>
    <col min="6" max="6" width="16.140625" customWidth="1"/>
    <col min="7" max="7" width="13.28515625" customWidth="1"/>
  </cols>
  <sheetData>
    <row r="1" spans="1:8" x14ac:dyDescent="0.25">
      <c r="A1" s="32" t="s">
        <v>155</v>
      </c>
      <c r="B1" s="38" t="s">
        <v>149</v>
      </c>
      <c r="C1" s="32" t="s">
        <v>148</v>
      </c>
      <c r="D1" s="32" t="s">
        <v>140</v>
      </c>
      <c r="E1" s="32" t="s">
        <v>173</v>
      </c>
      <c r="F1" s="32" t="s">
        <v>174</v>
      </c>
    </row>
    <row r="2" spans="1:8" x14ac:dyDescent="0.25">
      <c r="A2" s="34">
        <v>1</v>
      </c>
      <c r="B2" s="39">
        <v>0</v>
      </c>
      <c r="C2" s="40">
        <v>50000</v>
      </c>
      <c r="D2" s="34">
        <v>15000</v>
      </c>
      <c r="E2" s="41">
        <f>C2/C$146</f>
        <v>2.0147788541248783E-4</v>
      </c>
      <c r="F2" s="41">
        <f>E2</f>
        <v>2.0147788541248783E-4</v>
      </c>
    </row>
    <row r="3" spans="1:8" x14ac:dyDescent="0.25">
      <c r="A3" s="34">
        <v>2</v>
      </c>
      <c r="B3" s="39">
        <f t="shared" ref="B3:B34" si="0">A2/142</f>
        <v>7.0422535211267607E-3</v>
      </c>
      <c r="C3" s="40">
        <v>72000</v>
      </c>
      <c r="D3" s="34">
        <v>18000</v>
      </c>
      <c r="E3" s="41">
        <f t="shared" ref="E3:E66" si="1">C3/C$146</f>
        <v>2.9012815499398245E-4</v>
      </c>
      <c r="F3" s="41">
        <f>F2+E3</f>
        <v>4.9160604040647028E-4</v>
      </c>
      <c r="G3" s="4" t="s">
        <v>152</v>
      </c>
      <c r="H3" t="s">
        <v>156</v>
      </c>
    </row>
    <row r="4" spans="1:8" x14ac:dyDescent="0.25">
      <c r="A4" s="34">
        <v>3</v>
      </c>
      <c r="B4" s="39">
        <f t="shared" si="0"/>
        <v>1.4084507042253521E-2</v>
      </c>
      <c r="C4" s="40">
        <v>75000</v>
      </c>
      <c r="D4" s="34">
        <v>21000</v>
      </c>
      <c r="E4" s="41">
        <f t="shared" si="1"/>
        <v>3.0221682811873175E-4</v>
      </c>
      <c r="F4" s="41">
        <f t="shared" ref="F4:F67" si="2">F3+E4</f>
        <v>7.9382286852520208E-4</v>
      </c>
      <c r="H4" t="s">
        <v>153</v>
      </c>
    </row>
    <row r="5" spans="1:8" x14ac:dyDescent="0.25">
      <c r="A5" s="34">
        <v>4</v>
      </c>
      <c r="B5" s="39">
        <f t="shared" si="0"/>
        <v>2.1126760563380281E-2</v>
      </c>
      <c r="C5" s="40">
        <v>80000</v>
      </c>
      <c r="D5" s="34">
        <v>30000</v>
      </c>
      <c r="E5" s="41">
        <f t="shared" si="1"/>
        <v>3.2236461665998052E-4</v>
      </c>
      <c r="F5" s="41">
        <f t="shared" si="2"/>
        <v>1.1161874851851827E-3</v>
      </c>
      <c r="H5" t="s">
        <v>154</v>
      </c>
    </row>
    <row r="6" spans="1:8" x14ac:dyDescent="0.25">
      <c r="A6" s="34">
        <v>5</v>
      </c>
      <c r="B6" s="39">
        <f t="shared" si="0"/>
        <v>2.8169014084507043E-2</v>
      </c>
      <c r="C6" s="40">
        <v>80000</v>
      </c>
      <c r="D6" s="34">
        <v>30000</v>
      </c>
      <c r="E6" s="41">
        <f t="shared" si="1"/>
        <v>3.2236461665998052E-4</v>
      </c>
      <c r="F6" s="41">
        <f t="shared" si="2"/>
        <v>1.4385521018451632E-3</v>
      </c>
      <c r="H6" t="s">
        <v>159</v>
      </c>
    </row>
    <row r="7" spans="1:8" x14ac:dyDescent="0.25">
      <c r="A7" s="34">
        <v>6</v>
      </c>
      <c r="B7" s="39">
        <f t="shared" si="0"/>
        <v>3.5211267605633804E-2</v>
      </c>
      <c r="C7" s="40">
        <v>81000</v>
      </c>
      <c r="D7" s="34">
        <v>30000</v>
      </c>
      <c r="E7" s="41">
        <f t="shared" si="1"/>
        <v>3.2639417436823028E-4</v>
      </c>
      <c r="F7" s="41">
        <f t="shared" si="2"/>
        <v>1.7649462762133936E-3</v>
      </c>
      <c r="H7" t="s">
        <v>157</v>
      </c>
    </row>
    <row r="8" spans="1:8" x14ac:dyDescent="0.25">
      <c r="A8" s="34">
        <v>7</v>
      </c>
      <c r="B8" s="39">
        <f t="shared" si="0"/>
        <v>4.2253521126760563E-2</v>
      </c>
      <c r="C8" s="40">
        <v>105000</v>
      </c>
      <c r="D8" s="34">
        <v>30420</v>
      </c>
      <c r="E8" s="41">
        <f t="shared" si="1"/>
        <v>4.2310355936622443E-4</v>
      </c>
      <c r="F8" s="41">
        <f t="shared" si="2"/>
        <v>2.1880498355796182E-3</v>
      </c>
      <c r="H8" t="s">
        <v>158</v>
      </c>
    </row>
    <row r="9" spans="1:8" x14ac:dyDescent="0.25">
      <c r="A9" s="34">
        <v>8</v>
      </c>
      <c r="B9" s="39">
        <f t="shared" si="0"/>
        <v>4.9295774647887321E-2</v>
      </c>
      <c r="C9" s="40">
        <v>108111</v>
      </c>
      <c r="D9" s="34">
        <v>31200</v>
      </c>
      <c r="E9" s="41">
        <f t="shared" si="1"/>
        <v>4.3563951339658944E-4</v>
      </c>
      <c r="F9" s="41">
        <f t="shared" si="2"/>
        <v>2.6236893489762075E-3</v>
      </c>
    </row>
    <row r="10" spans="1:8" x14ac:dyDescent="0.25">
      <c r="A10" s="34">
        <v>9</v>
      </c>
      <c r="B10" s="39">
        <f t="shared" si="0"/>
        <v>5.6338028169014086E-2</v>
      </c>
      <c r="C10" s="40">
        <v>120000</v>
      </c>
      <c r="D10" s="34">
        <v>32167</v>
      </c>
      <c r="E10" s="41">
        <f t="shared" si="1"/>
        <v>4.8354692498997075E-4</v>
      </c>
      <c r="F10" s="41">
        <f t="shared" si="2"/>
        <v>3.1072362739661781E-3</v>
      </c>
    </row>
    <row r="11" spans="1:8" x14ac:dyDescent="0.25">
      <c r="A11" s="34">
        <v>10</v>
      </c>
      <c r="B11" s="39">
        <f t="shared" si="0"/>
        <v>6.3380281690140844E-2</v>
      </c>
      <c r="C11" s="40">
        <v>125000</v>
      </c>
      <c r="D11" s="34">
        <v>34000</v>
      </c>
      <c r="E11" s="41">
        <f t="shared" si="1"/>
        <v>5.0369471353121952E-4</v>
      </c>
      <c r="F11" s="41">
        <f t="shared" si="2"/>
        <v>3.6109309874973977E-3</v>
      </c>
    </row>
    <row r="12" spans="1:8" x14ac:dyDescent="0.25">
      <c r="A12" s="34">
        <v>11</v>
      </c>
      <c r="B12" s="39">
        <f t="shared" si="0"/>
        <v>7.0422535211267609E-2</v>
      </c>
      <c r="C12" s="40">
        <v>129486</v>
      </c>
      <c r="D12" s="34">
        <v>36600</v>
      </c>
      <c r="E12" s="41">
        <f t="shared" si="1"/>
        <v>5.2177130941042792E-4</v>
      </c>
      <c r="F12" s="41">
        <f t="shared" si="2"/>
        <v>4.1327022969078258E-3</v>
      </c>
    </row>
    <row r="13" spans="1:8" x14ac:dyDescent="0.25">
      <c r="A13" s="34">
        <v>12</v>
      </c>
      <c r="B13" s="39">
        <f t="shared" si="0"/>
        <v>7.746478873239436E-2</v>
      </c>
      <c r="C13" s="40">
        <v>134200</v>
      </c>
      <c r="D13" s="34">
        <v>37000</v>
      </c>
      <c r="E13" s="41">
        <f t="shared" si="1"/>
        <v>5.4076664444711734E-4</v>
      </c>
      <c r="F13" s="41">
        <f t="shared" si="2"/>
        <v>4.6734689413549428E-3</v>
      </c>
    </row>
    <row r="14" spans="1:8" x14ac:dyDescent="0.25">
      <c r="A14" s="34">
        <v>13</v>
      </c>
      <c r="B14" s="39">
        <f t="shared" si="0"/>
        <v>8.4507042253521125E-2</v>
      </c>
      <c r="C14" s="40">
        <v>140500</v>
      </c>
      <c r="D14" s="34">
        <v>37080</v>
      </c>
      <c r="E14" s="41">
        <f t="shared" si="1"/>
        <v>5.6615285800909075E-4</v>
      </c>
      <c r="F14" s="41">
        <f t="shared" si="2"/>
        <v>5.2396217993640332E-3</v>
      </c>
    </row>
    <row r="15" spans="1:8" x14ac:dyDescent="0.25">
      <c r="A15" s="34">
        <v>14</v>
      </c>
      <c r="B15" s="39">
        <f t="shared" si="0"/>
        <v>9.154929577464789E-2</v>
      </c>
      <c r="C15" s="40">
        <v>150000</v>
      </c>
      <c r="D15" s="34">
        <v>37440</v>
      </c>
      <c r="E15" s="41">
        <f t="shared" si="1"/>
        <v>6.0443365623746349E-4</v>
      </c>
      <c r="F15" s="41">
        <f t="shared" si="2"/>
        <v>5.8440554556014965E-3</v>
      </c>
    </row>
    <row r="16" spans="1:8" x14ac:dyDescent="0.25">
      <c r="A16" s="34">
        <v>15</v>
      </c>
      <c r="B16" s="39">
        <f t="shared" si="0"/>
        <v>9.8591549295774641E-2</v>
      </c>
      <c r="C16" s="40">
        <v>150000</v>
      </c>
      <c r="D16" s="34">
        <v>38000</v>
      </c>
      <c r="E16" s="41">
        <f t="shared" si="1"/>
        <v>6.0443365623746349E-4</v>
      </c>
      <c r="F16" s="41">
        <f t="shared" si="2"/>
        <v>6.4484891118389599E-3</v>
      </c>
    </row>
    <row r="17" spans="1:6" x14ac:dyDescent="0.25">
      <c r="A17" s="34">
        <v>16</v>
      </c>
      <c r="B17" s="39">
        <f t="shared" si="0"/>
        <v>0.10563380281690141</v>
      </c>
      <c r="C17" s="40">
        <v>150000</v>
      </c>
      <c r="D17" s="34">
        <v>38128</v>
      </c>
      <c r="E17" s="41">
        <f t="shared" si="1"/>
        <v>6.0443365623746349E-4</v>
      </c>
      <c r="F17" s="41">
        <f t="shared" si="2"/>
        <v>7.0529227680764233E-3</v>
      </c>
    </row>
    <row r="18" spans="1:6" x14ac:dyDescent="0.25">
      <c r="A18" s="34">
        <v>17</v>
      </c>
      <c r="B18" s="39">
        <f t="shared" si="0"/>
        <v>0.11267605633802817</v>
      </c>
      <c r="C18" s="40">
        <v>150000</v>
      </c>
      <c r="D18" s="34">
        <v>39400</v>
      </c>
      <c r="E18" s="41">
        <f t="shared" si="1"/>
        <v>6.0443365623746349E-4</v>
      </c>
      <c r="F18" s="41">
        <f t="shared" si="2"/>
        <v>7.6573564243138867E-3</v>
      </c>
    </row>
    <row r="19" spans="1:6" x14ac:dyDescent="0.25">
      <c r="A19" s="34">
        <v>18</v>
      </c>
      <c r="B19" s="39">
        <f t="shared" si="0"/>
        <v>0.11971830985915492</v>
      </c>
      <c r="C19" s="40">
        <v>156000</v>
      </c>
      <c r="D19" s="34">
        <v>39400</v>
      </c>
      <c r="E19" s="41">
        <f t="shared" si="1"/>
        <v>6.2861100248696197E-4</v>
      </c>
      <c r="F19" s="41">
        <f t="shared" si="2"/>
        <v>8.2859674268008481E-3</v>
      </c>
    </row>
    <row r="20" spans="1:6" x14ac:dyDescent="0.25">
      <c r="A20" s="34">
        <v>19</v>
      </c>
      <c r="B20" s="39">
        <f t="shared" si="0"/>
        <v>0.12676056338028169</v>
      </c>
      <c r="C20" s="42">
        <v>157000</v>
      </c>
      <c r="D20" s="34">
        <v>41600</v>
      </c>
      <c r="E20" s="41">
        <f t="shared" si="1"/>
        <v>6.3264056019521179E-4</v>
      </c>
      <c r="F20" s="41">
        <f t="shared" si="2"/>
        <v>8.9186079869960598E-3</v>
      </c>
    </row>
    <row r="21" spans="1:6" x14ac:dyDescent="0.25">
      <c r="A21" s="34">
        <v>20</v>
      </c>
      <c r="B21" s="39">
        <f t="shared" si="0"/>
        <v>0.13380281690140844</v>
      </c>
      <c r="C21" s="40">
        <v>175000</v>
      </c>
      <c r="D21" s="34">
        <v>45000</v>
      </c>
      <c r="E21" s="41">
        <f t="shared" si="1"/>
        <v>7.0517259894370735E-4</v>
      </c>
      <c r="F21" s="41">
        <f t="shared" si="2"/>
        <v>9.6237805859397674E-3</v>
      </c>
    </row>
    <row r="22" spans="1:6" x14ac:dyDescent="0.25">
      <c r="A22" s="34">
        <v>21</v>
      </c>
      <c r="B22" s="39">
        <f t="shared" si="0"/>
        <v>0.14084507042253522</v>
      </c>
      <c r="C22" s="40">
        <v>185000</v>
      </c>
      <c r="D22" s="34">
        <v>45000</v>
      </c>
      <c r="E22" s="41">
        <f t="shared" si="1"/>
        <v>7.454681760262049E-4</v>
      </c>
      <c r="F22" s="41">
        <f t="shared" si="2"/>
        <v>1.0369248761965972E-2</v>
      </c>
    </row>
    <row r="23" spans="1:6" x14ac:dyDescent="0.25">
      <c r="A23" s="34">
        <v>22</v>
      </c>
      <c r="B23" s="39">
        <f t="shared" si="0"/>
        <v>0.14788732394366197</v>
      </c>
      <c r="C23" s="40">
        <v>187600</v>
      </c>
      <c r="D23" s="34">
        <v>46000</v>
      </c>
      <c r="E23" s="41">
        <f t="shared" si="1"/>
        <v>7.5594502606765427E-4</v>
      </c>
      <c r="F23" s="41">
        <f t="shared" si="2"/>
        <v>1.1125193788033626E-2</v>
      </c>
    </row>
    <row r="24" spans="1:6" x14ac:dyDescent="0.25">
      <c r="A24" s="34">
        <v>23</v>
      </c>
      <c r="B24" s="39">
        <f t="shared" si="0"/>
        <v>0.15492957746478872</v>
      </c>
      <c r="C24" s="40">
        <v>194394</v>
      </c>
      <c r="D24" s="34">
        <v>46202</v>
      </c>
      <c r="E24" s="41">
        <f t="shared" si="1"/>
        <v>7.833218411375032E-4</v>
      </c>
      <c r="F24" s="41">
        <f t="shared" si="2"/>
        <v>1.190851562917113E-2</v>
      </c>
    </row>
    <row r="25" spans="1:6" x14ac:dyDescent="0.25">
      <c r="A25" s="34">
        <v>24</v>
      </c>
      <c r="B25" s="39">
        <f t="shared" si="0"/>
        <v>0.1619718309859155</v>
      </c>
      <c r="C25" s="40">
        <v>194500</v>
      </c>
      <c r="D25" s="34">
        <v>46700</v>
      </c>
      <c r="E25" s="41">
        <f t="shared" si="1"/>
        <v>7.8374897425457764E-4</v>
      </c>
      <c r="F25" s="41">
        <f t="shared" si="2"/>
        <v>1.2692264603425707E-2</v>
      </c>
    </row>
    <row r="26" spans="1:6" x14ac:dyDescent="0.25">
      <c r="A26" s="34">
        <v>25</v>
      </c>
      <c r="B26" s="39">
        <f t="shared" si="0"/>
        <v>0.16901408450704225</v>
      </c>
      <c r="C26" s="40">
        <v>200000</v>
      </c>
      <c r="D26" s="34">
        <v>46900</v>
      </c>
      <c r="E26" s="41">
        <f t="shared" si="1"/>
        <v>8.0591154164995132E-4</v>
      </c>
      <c r="F26" s="41">
        <f t="shared" si="2"/>
        <v>1.3498176145075659E-2</v>
      </c>
    </row>
    <row r="27" spans="1:6" x14ac:dyDescent="0.25">
      <c r="A27" s="34">
        <v>26</v>
      </c>
      <c r="B27" s="39">
        <f t="shared" si="0"/>
        <v>0.176056338028169</v>
      </c>
      <c r="C27" s="40">
        <v>220000</v>
      </c>
      <c r="D27" s="34">
        <v>47000</v>
      </c>
      <c r="E27" s="41">
        <f t="shared" si="1"/>
        <v>8.8650269581494641E-4</v>
      </c>
      <c r="F27" s="41">
        <f t="shared" si="2"/>
        <v>1.4384678840890605E-2</v>
      </c>
    </row>
    <row r="28" spans="1:6" x14ac:dyDescent="0.25">
      <c r="A28" s="34">
        <v>27</v>
      </c>
      <c r="B28" s="39">
        <f t="shared" si="0"/>
        <v>0.18309859154929578</v>
      </c>
      <c r="C28" s="40">
        <v>221000</v>
      </c>
      <c r="D28" s="34">
        <v>47200</v>
      </c>
      <c r="E28" s="41">
        <f t="shared" si="1"/>
        <v>8.9053225352319623E-4</v>
      </c>
      <c r="F28" s="41">
        <f t="shared" si="2"/>
        <v>1.5275211094413802E-2</v>
      </c>
    </row>
    <row r="29" spans="1:6" x14ac:dyDescent="0.25">
      <c r="A29" s="34">
        <v>28</v>
      </c>
      <c r="B29" s="39">
        <f t="shared" si="0"/>
        <v>0.19014084507042253</v>
      </c>
      <c r="C29" s="40">
        <v>240000</v>
      </c>
      <c r="D29" s="34">
        <v>48000</v>
      </c>
      <c r="E29" s="41">
        <f t="shared" si="1"/>
        <v>9.670938499799415E-4</v>
      </c>
      <c r="F29" s="41">
        <f t="shared" si="2"/>
        <v>1.6242304944393743E-2</v>
      </c>
    </row>
    <row r="30" spans="1:6" x14ac:dyDescent="0.25">
      <c r="A30" s="34">
        <v>29</v>
      </c>
      <c r="B30" s="39">
        <f t="shared" si="0"/>
        <v>0.19718309859154928</v>
      </c>
      <c r="C30" s="40">
        <v>250000</v>
      </c>
      <c r="D30" s="34">
        <v>48700</v>
      </c>
      <c r="E30" s="41">
        <f t="shared" si="1"/>
        <v>1.007389427062439E-3</v>
      </c>
      <c r="F30" s="41">
        <f t="shared" si="2"/>
        <v>1.7249694371456181E-2</v>
      </c>
    </row>
    <row r="31" spans="1:6" x14ac:dyDescent="0.25">
      <c r="A31" s="34">
        <v>30</v>
      </c>
      <c r="B31" s="39">
        <f t="shared" si="0"/>
        <v>0.20422535211267606</v>
      </c>
      <c r="C31" s="40">
        <v>250000</v>
      </c>
      <c r="D31" s="34">
        <v>49100</v>
      </c>
      <c r="E31" s="41">
        <f t="shared" si="1"/>
        <v>1.007389427062439E-3</v>
      </c>
      <c r="F31" s="41">
        <f t="shared" si="2"/>
        <v>1.825708379851862E-2</v>
      </c>
    </row>
    <row r="32" spans="1:6" x14ac:dyDescent="0.25">
      <c r="A32" s="34">
        <v>31</v>
      </c>
      <c r="B32" s="39">
        <f t="shared" si="0"/>
        <v>0.21126760563380281</v>
      </c>
      <c r="C32" s="40">
        <v>260000</v>
      </c>
      <c r="D32" s="34">
        <v>49979</v>
      </c>
      <c r="E32" s="41">
        <f t="shared" si="1"/>
        <v>1.0476850041449366E-3</v>
      </c>
      <c r="F32" s="41">
        <f t="shared" si="2"/>
        <v>1.9304768802663557E-2</v>
      </c>
    </row>
    <row r="33" spans="1:6" x14ac:dyDescent="0.25">
      <c r="A33" s="34">
        <v>32</v>
      </c>
      <c r="B33" s="39">
        <f t="shared" si="0"/>
        <v>0.21830985915492956</v>
      </c>
      <c r="C33" s="40">
        <v>280000</v>
      </c>
      <c r="D33" s="34">
        <v>50000</v>
      </c>
      <c r="E33" s="41">
        <f t="shared" si="1"/>
        <v>1.1282761583099319E-3</v>
      </c>
      <c r="F33" s="41">
        <f t="shared" si="2"/>
        <v>2.0433044960973489E-2</v>
      </c>
    </row>
    <row r="34" spans="1:6" x14ac:dyDescent="0.25">
      <c r="A34" s="34">
        <v>33</v>
      </c>
      <c r="B34" s="39">
        <f t="shared" si="0"/>
        <v>0.22535211267605634</v>
      </c>
      <c r="C34" s="40">
        <v>282863</v>
      </c>
      <c r="D34" s="34">
        <v>50000</v>
      </c>
      <c r="E34" s="41">
        <f t="shared" si="1"/>
        <v>1.1398127820286509E-3</v>
      </c>
      <c r="F34" s="41">
        <f t="shared" si="2"/>
        <v>2.157285774300214E-2</v>
      </c>
    </row>
    <row r="35" spans="1:6" x14ac:dyDescent="0.25">
      <c r="A35" s="34">
        <v>34</v>
      </c>
      <c r="B35" s="39">
        <f t="shared" ref="B35:B66" si="3">A34/142</f>
        <v>0.23239436619718309</v>
      </c>
      <c r="C35" s="40">
        <v>289000</v>
      </c>
      <c r="D35" s="34">
        <v>50000</v>
      </c>
      <c r="E35" s="41">
        <f t="shared" si="1"/>
        <v>1.1645421776841796E-3</v>
      </c>
      <c r="F35" s="41">
        <f t="shared" si="2"/>
        <v>2.2737399920686321E-2</v>
      </c>
    </row>
    <row r="36" spans="1:6" x14ac:dyDescent="0.25">
      <c r="A36" s="34">
        <v>35</v>
      </c>
      <c r="B36" s="39">
        <f t="shared" si="3"/>
        <v>0.23943661971830985</v>
      </c>
      <c r="C36" s="40">
        <v>290000</v>
      </c>
      <c r="D36" s="34">
        <v>51500</v>
      </c>
      <c r="E36" s="41">
        <f t="shared" si="1"/>
        <v>1.1685717353924294E-3</v>
      </c>
      <c r="F36" s="41">
        <f t="shared" si="2"/>
        <v>2.3905971656078752E-2</v>
      </c>
    </row>
    <row r="37" spans="1:6" x14ac:dyDescent="0.25">
      <c r="A37" s="34">
        <v>36</v>
      </c>
      <c r="B37" s="39">
        <f t="shared" si="3"/>
        <v>0.24647887323943662</v>
      </c>
      <c r="C37" s="40">
        <v>293337</v>
      </c>
      <c r="D37" s="34">
        <v>53250</v>
      </c>
      <c r="E37" s="41">
        <f t="shared" si="1"/>
        <v>1.1820183694648588E-3</v>
      </c>
      <c r="F37" s="41">
        <f t="shared" si="2"/>
        <v>2.508799002554361E-2</v>
      </c>
    </row>
    <row r="38" spans="1:6" x14ac:dyDescent="0.25">
      <c r="A38" s="34">
        <v>37</v>
      </c>
      <c r="B38" s="39">
        <f t="shared" si="3"/>
        <v>0.25352112676056338</v>
      </c>
      <c r="C38" s="40">
        <v>300000</v>
      </c>
      <c r="D38" s="34">
        <v>54300</v>
      </c>
      <c r="E38" s="41">
        <f t="shared" si="1"/>
        <v>1.208867312474927E-3</v>
      </c>
      <c r="F38" s="41">
        <f t="shared" si="2"/>
        <v>2.6296857338018537E-2</v>
      </c>
    </row>
    <row r="39" spans="1:6" x14ac:dyDescent="0.25">
      <c r="A39" s="34">
        <v>38</v>
      </c>
      <c r="B39" s="39">
        <f t="shared" si="3"/>
        <v>0.26056338028169013</v>
      </c>
      <c r="C39" s="40">
        <v>301325</v>
      </c>
      <c r="D39" s="34">
        <v>54500</v>
      </c>
      <c r="E39" s="41">
        <f t="shared" si="1"/>
        <v>1.214206476438358E-3</v>
      </c>
      <c r="F39" s="41">
        <f t="shared" si="2"/>
        <v>2.7511063814456893E-2</v>
      </c>
    </row>
    <row r="40" spans="1:6" x14ac:dyDescent="0.25">
      <c r="A40" s="34">
        <v>39</v>
      </c>
      <c r="B40" s="39">
        <f t="shared" si="3"/>
        <v>0.26760563380281688</v>
      </c>
      <c r="C40" s="40">
        <v>302063</v>
      </c>
      <c r="D40" s="34">
        <v>55000</v>
      </c>
      <c r="E40" s="41">
        <f t="shared" si="1"/>
        <v>1.2171802900270462E-3</v>
      </c>
      <c r="F40" s="41">
        <f t="shared" si="2"/>
        <v>2.8728244104483939E-2</v>
      </c>
    </row>
    <row r="41" spans="1:6" x14ac:dyDescent="0.25">
      <c r="A41" s="34">
        <v>40</v>
      </c>
      <c r="B41" s="39">
        <f t="shared" si="3"/>
        <v>0.27464788732394368</v>
      </c>
      <c r="C41" s="40">
        <v>308352</v>
      </c>
      <c r="D41" s="34">
        <v>56533</v>
      </c>
      <c r="E41" s="41">
        <f t="shared" si="1"/>
        <v>1.2425221784542289E-3</v>
      </c>
      <c r="F41" s="41">
        <f t="shared" si="2"/>
        <v>2.9970766282938169E-2</v>
      </c>
    </row>
    <row r="42" spans="1:6" x14ac:dyDescent="0.25">
      <c r="A42" s="34">
        <v>41</v>
      </c>
      <c r="B42" s="39">
        <f t="shared" si="3"/>
        <v>0.28169014084507044</v>
      </c>
      <c r="C42" s="40">
        <v>310000</v>
      </c>
      <c r="D42" s="34">
        <v>56670</v>
      </c>
      <c r="E42" s="41">
        <f t="shared" si="1"/>
        <v>1.2491628895574245E-3</v>
      </c>
      <c r="F42" s="41">
        <f t="shared" si="2"/>
        <v>3.1219929172495595E-2</v>
      </c>
    </row>
    <row r="43" spans="1:6" x14ac:dyDescent="0.25">
      <c r="A43" s="34">
        <v>42</v>
      </c>
      <c r="B43" s="39">
        <f t="shared" si="3"/>
        <v>0.28873239436619719</v>
      </c>
      <c r="C43" s="40">
        <v>321000</v>
      </c>
      <c r="D43" s="34">
        <v>57200</v>
      </c>
      <c r="E43" s="41">
        <f t="shared" si="1"/>
        <v>1.2934880243481719E-3</v>
      </c>
      <c r="F43" s="41">
        <f t="shared" si="2"/>
        <v>3.2513417196843766E-2</v>
      </c>
    </row>
    <row r="44" spans="1:6" x14ac:dyDescent="0.25">
      <c r="A44" s="34">
        <v>43</v>
      </c>
      <c r="B44" s="39">
        <f t="shared" si="3"/>
        <v>0.29577464788732394</v>
      </c>
      <c r="C44" s="40">
        <v>324475</v>
      </c>
      <c r="D44" s="34">
        <v>57210.05</v>
      </c>
      <c r="E44" s="41">
        <f t="shared" si="1"/>
        <v>1.3074907373843397E-3</v>
      </c>
      <c r="F44" s="41">
        <f t="shared" si="2"/>
        <v>3.3820907934228109E-2</v>
      </c>
    </row>
    <row r="45" spans="1:6" x14ac:dyDescent="0.25">
      <c r="A45" s="34">
        <v>44</v>
      </c>
      <c r="B45" s="39">
        <f t="shared" si="3"/>
        <v>0.30281690140845069</v>
      </c>
      <c r="C45" s="40">
        <v>342000</v>
      </c>
      <c r="D45" s="34">
        <v>57500</v>
      </c>
      <c r="E45" s="41">
        <f t="shared" si="1"/>
        <v>1.3781087362214168E-3</v>
      </c>
      <c r="F45" s="41">
        <f t="shared" si="2"/>
        <v>3.5199016670449529E-2</v>
      </c>
    </row>
    <row r="46" spans="1:6" x14ac:dyDescent="0.25">
      <c r="A46" s="34">
        <v>45</v>
      </c>
      <c r="B46" s="39">
        <f t="shared" si="3"/>
        <v>0.30985915492957744</v>
      </c>
      <c r="C46" s="40">
        <v>345000</v>
      </c>
      <c r="D46" s="34">
        <v>58440</v>
      </c>
      <c r="E46" s="41">
        <f t="shared" si="1"/>
        <v>1.390197409346166E-3</v>
      </c>
      <c r="F46" s="41">
        <f t="shared" si="2"/>
        <v>3.6589214079795693E-2</v>
      </c>
    </row>
    <row r="47" spans="1:6" x14ac:dyDescent="0.25">
      <c r="A47" s="34">
        <v>46</v>
      </c>
      <c r="B47" s="39">
        <f t="shared" si="3"/>
        <v>0.31690140845070425</v>
      </c>
      <c r="C47" s="40">
        <v>345000</v>
      </c>
      <c r="D47" s="34">
        <v>60000</v>
      </c>
      <c r="E47" s="41">
        <f t="shared" si="1"/>
        <v>1.390197409346166E-3</v>
      </c>
      <c r="F47" s="41">
        <f t="shared" si="2"/>
        <v>3.7979411489141857E-2</v>
      </c>
    </row>
    <row r="48" spans="1:6" x14ac:dyDescent="0.25">
      <c r="A48" s="34">
        <v>47</v>
      </c>
      <c r="B48" s="39">
        <f t="shared" si="3"/>
        <v>0.323943661971831</v>
      </c>
      <c r="C48" s="40">
        <v>350000</v>
      </c>
      <c r="D48" s="34">
        <v>60000</v>
      </c>
      <c r="E48" s="41">
        <f t="shared" si="1"/>
        <v>1.4103451978874147E-3</v>
      </c>
      <c r="F48" s="41">
        <f t="shared" si="2"/>
        <v>3.9389756687029272E-2</v>
      </c>
    </row>
    <row r="49" spans="1:6" x14ac:dyDescent="0.25">
      <c r="A49" s="34">
        <v>48</v>
      </c>
      <c r="B49" s="39">
        <f t="shared" si="3"/>
        <v>0.33098591549295775</v>
      </c>
      <c r="C49" s="40">
        <v>356000</v>
      </c>
      <c r="D49" s="34">
        <v>60000</v>
      </c>
      <c r="E49" s="41">
        <f t="shared" si="1"/>
        <v>1.4345225441369134E-3</v>
      </c>
      <c r="F49" s="41">
        <f t="shared" si="2"/>
        <v>4.0824279231166188E-2</v>
      </c>
    </row>
    <row r="50" spans="1:6" x14ac:dyDescent="0.25">
      <c r="A50" s="34">
        <v>49</v>
      </c>
      <c r="B50" s="39">
        <f t="shared" si="3"/>
        <v>0.3380281690140845</v>
      </c>
      <c r="C50" s="40">
        <v>370000</v>
      </c>
      <c r="D50" s="34">
        <v>60340</v>
      </c>
      <c r="E50" s="41">
        <f t="shared" si="1"/>
        <v>1.4909363520524098E-3</v>
      </c>
      <c r="F50" s="41">
        <f t="shared" si="2"/>
        <v>4.2315215583218602E-2</v>
      </c>
    </row>
    <row r="51" spans="1:6" x14ac:dyDescent="0.25">
      <c r="A51" s="34">
        <v>50</v>
      </c>
      <c r="B51" s="39">
        <f t="shared" si="3"/>
        <v>0.34507042253521125</v>
      </c>
      <c r="C51" s="40">
        <v>380000</v>
      </c>
      <c r="D51" s="34">
        <v>60618</v>
      </c>
      <c r="E51" s="41">
        <f t="shared" si="1"/>
        <v>1.5312319291349076E-3</v>
      </c>
      <c r="F51" s="41">
        <f t="shared" si="2"/>
        <v>4.3846447512353511E-2</v>
      </c>
    </row>
    <row r="52" spans="1:6" x14ac:dyDescent="0.25">
      <c r="A52" s="34">
        <v>51</v>
      </c>
      <c r="B52" s="39">
        <f t="shared" si="3"/>
        <v>0.352112676056338</v>
      </c>
      <c r="C52" s="40">
        <v>381762</v>
      </c>
      <c r="D52" s="34">
        <v>61000</v>
      </c>
      <c r="E52" s="41">
        <f t="shared" si="1"/>
        <v>1.5383320098168436E-3</v>
      </c>
      <c r="F52" s="41">
        <f t="shared" si="2"/>
        <v>4.5384779522170356E-2</v>
      </c>
    </row>
    <row r="53" spans="1:6" x14ac:dyDescent="0.25">
      <c r="A53" s="34">
        <v>52</v>
      </c>
      <c r="B53" s="39">
        <f t="shared" si="3"/>
        <v>0.35915492957746481</v>
      </c>
      <c r="C53" s="40">
        <v>382629</v>
      </c>
      <c r="D53" s="34">
        <v>61980</v>
      </c>
      <c r="E53" s="41">
        <f t="shared" si="1"/>
        <v>1.5418256363498961E-3</v>
      </c>
      <c r="F53" s="41">
        <f t="shared" si="2"/>
        <v>4.6926605158520249E-2</v>
      </c>
    </row>
    <row r="54" spans="1:6" x14ac:dyDescent="0.25">
      <c r="A54" s="34">
        <v>53</v>
      </c>
      <c r="B54" s="39">
        <f t="shared" si="3"/>
        <v>0.36619718309859156</v>
      </c>
      <c r="C54" s="40">
        <v>393140</v>
      </c>
      <c r="D54" s="34">
        <v>62160</v>
      </c>
      <c r="E54" s="41">
        <f t="shared" si="1"/>
        <v>1.5841803174213092E-3</v>
      </c>
      <c r="F54" s="41">
        <f t="shared" si="2"/>
        <v>4.8510785475941558E-2</v>
      </c>
    </row>
    <row r="55" spans="1:6" x14ac:dyDescent="0.25">
      <c r="A55" s="34">
        <v>54</v>
      </c>
      <c r="B55" s="39">
        <f t="shared" si="3"/>
        <v>0.37323943661971831</v>
      </c>
      <c r="C55" s="40">
        <v>435000</v>
      </c>
      <c r="D55" s="34">
        <v>63500</v>
      </c>
      <c r="E55" s="41">
        <f t="shared" si="1"/>
        <v>1.7528576030886442E-3</v>
      </c>
      <c r="F55" s="41">
        <f t="shared" si="2"/>
        <v>5.0263643079030203E-2</v>
      </c>
    </row>
    <row r="56" spans="1:6" x14ac:dyDescent="0.25">
      <c r="A56" s="34">
        <v>55</v>
      </c>
      <c r="B56" s="39">
        <f t="shared" si="3"/>
        <v>0.38028169014084506</v>
      </c>
      <c r="C56" s="40">
        <v>440000</v>
      </c>
      <c r="D56" s="34">
        <v>63500</v>
      </c>
      <c r="E56" s="41">
        <f t="shared" si="1"/>
        <v>1.7730053916298928E-3</v>
      </c>
      <c r="F56" s="41">
        <f t="shared" si="2"/>
        <v>5.2036648470660099E-2</v>
      </c>
    </row>
    <row r="57" spans="1:6" x14ac:dyDescent="0.25">
      <c r="A57" s="34">
        <v>56</v>
      </c>
      <c r="B57" s="39">
        <f t="shared" si="3"/>
        <v>0.38732394366197181</v>
      </c>
      <c r="C57" s="40">
        <v>440000</v>
      </c>
      <c r="D57" s="34">
        <v>64000</v>
      </c>
      <c r="E57" s="41">
        <f t="shared" si="1"/>
        <v>1.7730053916298928E-3</v>
      </c>
      <c r="F57" s="41">
        <f t="shared" si="2"/>
        <v>5.3809653862289988E-2</v>
      </c>
    </row>
    <row r="58" spans="1:6" x14ac:dyDescent="0.25">
      <c r="A58" s="34">
        <v>57</v>
      </c>
      <c r="B58" s="39">
        <f t="shared" si="3"/>
        <v>0.39436619718309857</v>
      </c>
      <c r="C58" s="40">
        <v>445000</v>
      </c>
      <c r="D58" s="34">
        <v>65000</v>
      </c>
      <c r="E58" s="41">
        <f t="shared" si="1"/>
        <v>1.7931531801711417E-3</v>
      </c>
      <c r="F58" s="41">
        <f t="shared" si="2"/>
        <v>5.5602807042461129E-2</v>
      </c>
    </row>
    <row r="59" spans="1:6" x14ac:dyDescent="0.25">
      <c r="A59" s="34">
        <v>58</v>
      </c>
      <c r="B59" s="39">
        <f t="shared" si="3"/>
        <v>0.40140845070422537</v>
      </c>
      <c r="C59" s="40">
        <v>450000</v>
      </c>
      <c r="D59" s="34">
        <v>65000</v>
      </c>
      <c r="E59" s="41">
        <f t="shared" si="1"/>
        <v>1.8133009687123904E-3</v>
      </c>
      <c r="F59" s="41">
        <f t="shared" si="2"/>
        <v>5.7416108011173521E-2</v>
      </c>
    </row>
    <row r="60" spans="1:6" x14ac:dyDescent="0.25">
      <c r="A60" s="34">
        <v>59</v>
      </c>
      <c r="B60" s="39">
        <f t="shared" si="3"/>
        <v>0.40845070422535212</v>
      </c>
      <c r="C60" s="40">
        <v>450000</v>
      </c>
      <c r="D60" s="34">
        <v>65000</v>
      </c>
      <c r="E60" s="41">
        <f t="shared" si="1"/>
        <v>1.8133009687123904E-3</v>
      </c>
      <c r="F60" s="41">
        <f t="shared" si="2"/>
        <v>5.9229408979885913E-2</v>
      </c>
    </row>
    <row r="61" spans="1:6" x14ac:dyDescent="0.25">
      <c r="A61" s="34">
        <v>60</v>
      </c>
      <c r="B61" s="39">
        <f t="shared" si="3"/>
        <v>0.41549295774647887</v>
      </c>
      <c r="C61" s="40">
        <v>475000</v>
      </c>
      <c r="D61" s="34">
        <v>65500</v>
      </c>
      <c r="E61" s="41">
        <f t="shared" si="1"/>
        <v>1.9140399114186343E-3</v>
      </c>
      <c r="F61" s="41">
        <f t="shared" si="2"/>
        <v>6.1143448891304547E-2</v>
      </c>
    </row>
    <row r="62" spans="1:6" x14ac:dyDescent="0.25">
      <c r="A62" s="34">
        <v>61</v>
      </c>
      <c r="B62" s="39">
        <f t="shared" si="3"/>
        <v>0.42253521126760563</v>
      </c>
      <c r="C62" s="40">
        <v>480000</v>
      </c>
      <c r="D62" s="34">
        <v>67000</v>
      </c>
      <c r="E62" s="41">
        <f t="shared" si="1"/>
        <v>1.934187699959883E-3</v>
      </c>
      <c r="F62" s="41">
        <f t="shared" si="2"/>
        <v>6.3077636591264433E-2</v>
      </c>
    </row>
    <row r="63" spans="1:6" ht="15" customHeight="1" x14ac:dyDescent="0.25">
      <c r="A63" s="34">
        <v>62</v>
      </c>
      <c r="B63" s="39">
        <f t="shared" si="3"/>
        <v>0.42957746478873238</v>
      </c>
      <c r="C63" s="40">
        <v>498000</v>
      </c>
      <c r="D63" s="34">
        <v>67200</v>
      </c>
      <c r="E63" s="41">
        <f t="shared" si="1"/>
        <v>2.0067197387083789E-3</v>
      </c>
      <c r="F63" s="41">
        <f t="shared" si="2"/>
        <v>6.5084356329972809E-2</v>
      </c>
    </row>
    <row r="64" spans="1:6" x14ac:dyDescent="0.25">
      <c r="A64" s="34">
        <v>63</v>
      </c>
      <c r="B64" s="39">
        <f t="shared" si="3"/>
        <v>0.43661971830985913</v>
      </c>
      <c r="C64" s="40">
        <v>498000</v>
      </c>
      <c r="D64" s="34">
        <v>67975</v>
      </c>
      <c r="E64" s="41">
        <f t="shared" si="1"/>
        <v>2.0067197387083789E-3</v>
      </c>
      <c r="F64" s="41">
        <f t="shared" si="2"/>
        <v>6.7091076068681185E-2</v>
      </c>
    </row>
    <row r="65" spans="1:6" x14ac:dyDescent="0.25">
      <c r="A65" s="34">
        <v>64</v>
      </c>
      <c r="B65" s="39">
        <f t="shared" si="3"/>
        <v>0.44366197183098594</v>
      </c>
      <c r="C65" s="40">
        <v>500000</v>
      </c>
      <c r="D65" s="34">
        <v>68490</v>
      </c>
      <c r="E65" s="41">
        <f t="shared" si="1"/>
        <v>2.0147788541248781E-3</v>
      </c>
      <c r="F65" s="41">
        <f t="shared" si="2"/>
        <v>6.9105854922806062E-2</v>
      </c>
    </row>
    <row r="66" spans="1:6" x14ac:dyDescent="0.25">
      <c r="A66" s="34">
        <v>65</v>
      </c>
      <c r="B66" s="39">
        <f t="shared" si="3"/>
        <v>0.45070422535211269</v>
      </c>
      <c r="C66" s="40">
        <v>514384</v>
      </c>
      <c r="D66" s="34">
        <v>68700</v>
      </c>
      <c r="E66" s="41">
        <f t="shared" si="1"/>
        <v>2.0727400122003427E-3</v>
      </c>
      <c r="F66" s="41">
        <f t="shared" si="2"/>
        <v>7.1178594935006403E-2</v>
      </c>
    </row>
    <row r="67" spans="1:6" x14ac:dyDescent="0.25">
      <c r="A67" s="34">
        <v>66</v>
      </c>
      <c r="B67" s="39">
        <f t="shared" ref="B67:B98" si="4">A66/142</f>
        <v>0.45774647887323944</v>
      </c>
      <c r="C67" s="40">
        <v>526000</v>
      </c>
      <c r="D67" s="34">
        <v>69000</v>
      </c>
      <c r="E67" s="41">
        <f t="shared" ref="E67:E130" si="5">C67/C$146</f>
        <v>2.1195473545393721E-3</v>
      </c>
      <c r="F67" s="41">
        <f t="shared" si="2"/>
        <v>7.3298142289545773E-2</v>
      </c>
    </row>
    <row r="68" spans="1:6" x14ac:dyDescent="0.25">
      <c r="A68" s="34">
        <v>67</v>
      </c>
      <c r="B68" s="39">
        <f t="shared" si="4"/>
        <v>0.46478873239436619</v>
      </c>
      <c r="C68" s="40">
        <v>540000</v>
      </c>
      <c r="D68" s="34">
        <v>70000</v>
      </c>
      <c r="E68" s="41">
        <f t="shared" si="5"/>
        <v>2.1759611624548687E-3</v>
      </c>
      <c r="F68" s="41">
        <f t="shared" ref="F68:F131" si="6">F67+E68</f>
        <v>7.5474103452000646E-2</v>
      </c>
    </row>
    <row r="69" spans="1:6" x14ac:dyDescent="0.25">
      <c r="A69" s="34">
        <v>68</v>
      </c>
      <c r="B69" s="39">
        <f t="shared" si="4"/>
        <v>0.47183098591549294</v>
      </c>
      <c r="C69" s="40">
        <v>550000</v>
      </c>
      <c r="D69" s="34">
        <v>70000</v>
      </c>
      <c r="E69" s="41">
        <f t="shared" si="5"/>
        <v>2.216256739537366E-3</v>
      </c>
      <c r="F69" s="41">
        <f t="shared" si="6"/>
        <v>7.7690360191538008E-2</v>
      </c>
    </row>
    <row r="70" spans="1:6" x14ac:dyDescent="0.25">
      <c r="A70" s="34">
        <v>69</v>
      </c>
      <c r="B70" s="39">
        <f t="shared" si="4"/>
        <v>0.47887323943661969</v>
      </c>
      <c r="C70" s="40">
        <v>582000</v>
      </c>
      <c r="D70" s="34">
        <v>71410</v>
      </c>
      <c r="E70" s="41">
        <f t="shared" si="5"/>
        <v>2.3452025862013581E-3</v>
      </c>
      <c r="F70" s="41">
        <f t="shared" si="6"/>
        <v>8.0035562777739364E-2</v>
      </c>
    </row>
    <row r="71" spans="1:6" x14ac:dyDescent="0.25">
      <c r="A71" s="34">
        <v>70</v>
      </c>
      <c r="B71" s="39">
        <f t="shared" si="4"/>
        <v>0.4859154929577465</v>
      </c>
      <c r="C71" s="40">
        <v>600000</v>
      </c>
      <c r="D71" s="34">
        <v>71500</v>
      </c>
      <c r="E71" s="41">
        <f t="shared" si="5"/>
        <v>2.417734624949854E-3</v>
      </c>
      <c r="F71" s="41">
        <f t="shared" si="6"/>
        <v>8.2453297402689224E-2</v>
      </c>
    </row>
    <row r="72" spans="1:6" x14ac:dyDescent="0.25">
      <c r="A72" s="34">
        <v>71</v>
      </c>
      <c r="B72" s="39">
        <f t="shared" si="4"/>
        <v>0.49295774647887325</v>
      </c>
      <c r="C72" s="40">
        <v>611500</v>
      </c>
      <c r="D72" s="34">
        <v>72000</v>
      </c>
      <c r="E72" s="41">
        <f t="shared" si="5"/>
        <v>2.4640745385947262E-3</v>
      </c>
      <c r="F72" s="41">
        <f t="shared" si="6"/>
        <v>8.4917371941283945E-2</v>
      </c>
    </row>
    <row r="73" spans="1:6" x14ac:dyDescent="0.25">
      <c r="A73" s="34">
        <v>72</v>
      </c>
      <c r="B73" s="39">
        <f t="shared" si="4"/>
        <v>0.5</v>
      </c>
      <c r="C73" s="40">
        <v>632488</v>
      </c>
      <c r="D73" s="34">
        <v>72000</v>
      </c>
      <c r="E73" s="41">
        <f t="shared" si="5"/>
        <v>2.5486468957754719E-3</v>
      </c>
      <c r="F73" s="41">
        <f t="shared" si="6"/>
        <v>8.7466018837059414E-2</v>
      </c>
    </row>
    <row r="74" spans="1:6" x14ac:dyDescent="0.25">
      <c r="A74" s="34">
        <v>73</v>
      </c>
      <c r="B74" s="39">
        <f t="shared" si="4"/>
        <v>0.50704225352112675</v>
      </c>
      <c r="C74" s="40">
        <v>633041</v>
      </c>
      <c r="D74" s="34">
        <v>74244</v>
      </c>
      <c r="E74" s="41">
        <f t="shared" si="5"/>
        <v>2.5508752411881339E-3</v>
      </c>
      <c r="F74" s="41">
        <f t="shared" si="6"/>
        <v>9.0016894078247547E-2</v>
      </c>
    </row>
    <row r="75" spans="1:6" x14ac:dyDescent="0.25">
      <c r="A75" s="34">
        <v>74</v>
      </c>
      <c r="B75" s="39">
        <f t="shared" si="4"/>
        <v>0.5140845070422535</v>
      </c>
      <c r="C75" s="40">
        <v>650000</v>
      </c>
      <c r="D75" s="34">
        <v>75900</v>
      </c>
      <c r="E75" s="41">
        <f t="shared" si="5"/>
        <v>2.6192125103623419E-3</v>
      </c>
      <c r="F75" s="41">
        <f t="shared" si="6"/>
        <v>9.2636106588609893E-2</v>
      </c>
    </row>
    <row r="76" spans="1:6" x14ac:dyDescent="0.25">
      <c r="A76" s="34">
        <v>75</v>
      </c>
      <c r="B76" s="39">
        <f t="shared" si="4"/>
        <v>0.52112676056338025</v>
      </c>
      <c r="C76" s="40">
        <v>650000</v>
      </c>
      <c r="D76" s="34">
        <v>76000</v>
      </c>
      <c r="E76" s="41">
        <f t="shared" si="5"/>
        <v>2.6192125103623419E-3</v>
      </c>
      <c r="F76" s="41">
        <f t="shared" si="6"/>
        <v>9.5255319098972238E-2</v>
      </c>
    </row>
    <row r="77" spans="1:6" x14ac:dyDescent="0.25">
      <c r="A77" s="34">
        <v>76</v>
      </c>
      <c r="B77" s="39">
        <f t="shared" si="4"/>
        <v>0.528169014084507</v>
      </c>
      <c r="C77" s="40">
        <v>694072</v>
      </c>
      <c r="D77" s="34">
        <v>76480</v>
      </c>
      <c r="E77" s="41">
        <f t="shared" si="5"/>
        <v>2.7968031776803249E-3</v>
      </c>
      <c r="F77" s="41">
        <f t="shared" si="6"/>
        <v>9.8052122276652567E-2</v>
      </c>
    </row>
    <row r="78" spans="1:6" x14ac:dyDescent="0.25">
      <c r="A78" s="34">
        <v>77</v>
      </c>
      <c r="B78" s="39">
        <f t="shared" si="4"/>
        <v>0.53521126760563376</v>
      </c>
      <c r="C78" s="40">
        <v>700000</v>
      </c>
      <c r="D78" s="34">
        <v>76660</v>
      </c>
      <c r="E78" s="41">
        <f t="shared" si="5"/>
        <v>2.8206903957748294E-3</v>
      </c>
      <c r="F78" s="41">
        <f t="shared" si="6"/>
        <v>0.1008728126724274</v>
      </c>
    </row>
    <row r="79" spans="1:6" x14ac:dyDescent="0.25">
      <c r="A79" s="34">
        <v>78</v>
      </c>
      <c r="B79" s="39">
        <f t="shared" si="4"/>
        <v>0.54225352112676062</v>
      </c>
      <c r="C79" s="40">
        <v>740794</v>
      </c>
      <c r="D79" s="34">
        <v>77280</v>
      </c>
      <c r="E79" s="41">
        <f t="shared" si="5"/>
        <v>2.9850721729251699E-3</v>
      </c>
      <c r="F79" s="41">
        <f t="shared" si="6"/>
        <v>0.10385788484535256</v>
      </c>
    </row>
    <row r="80" spans="1:6" x14ac:dyDescent="0.25">
      <c r="A80" s="34">
        <v>79</v>
      </c>
      <c r="B80" s="39">
        <f t="shared" si="4"/>
        <v>0.54929577464788737</v>
      </c>
      <c r="C80" s="40">
        <v>750000</v>
      </c>
      <c r="D80" s="34">
        <v>77660</v>
      </c>
      <c r="E80" s="41">
        <f t="shared" si="5"/>
        <v>3.0221682811873173E-3</v>
      </c>
      <c r="F80" s="41">
        <f t="shared" si="6"/>
        <v>0.10688005312653988</v>
      </c>
    </row>
    <row r="81" spans="1:6" x14ac:dyDescent="0.25">
      <c r="A81" s="34">
        <v>80</v>
      </c>
      <c r="B81" s="39">
        <f t="shared" si="4"/>
        <v>0.55633802816901412</v>
      </c>
      <c r="C81" s="40">
        <v>782000</v>
      </c>
      <c r="D81" s="34">
        <v>78500</v>
      </c>
      <c r="E81" s="41">
        <f t="shared" si="5"/>
        <v>3.1511141278513094E-3</v>
      </c>
      <c r="F81" s="41">
        <f t="shared" si="6"/>
        <v>0.11003116725439119</v>
      </c>
    </row>
    <row r="82" spans="1:6" x14ac:dyDescent="0.25">
      <c r="A82" s="34">
        <v>81</v>
      </c>
      <c r="B82" s="39">
        <f t="shared" si="4"/>
        <v>0.56338028169014087</v>
      </c>
      <c r="C82" s="40">
        <v>785000</v>
      </c>
      <c r="D82" s="34">
        <v>79130</v>
      </c>
      <c r="E82" s="41">
        <f t="shared" si="5"/>
        <v>3.1632028009760589E-3</v>
      </c>
      <c r="F82" s="41">
        <f t="shared" si="6"/>
        <v>0.11319437005536724</v>
      </c>
    </row>
    <row r="83" spans="1:6" x14ac:dyDescent="0.25">
      <c r="A83" s="34">
        <v>82</v>
      </c>
      <c r="B83" s="39">
        <f t="shared" si="4"/>
        <v>0.57042253521126762</v>
      </c>
      <c r="C83" s="40">
        <v>900000</v>
      </c>
      <c r="D83" s="34">
        <v>79245</v>
      </c>
      <c r="E83" s="41">
        <f t="shared" si="5"/>
        <v>3.6266019374247807E-3</v>
      </c>
      <c r="F83" s="41">
        <f t="shared" si="6"/>
        <v>0.11682097199279202</v>
      </c>
    </row>
    <row r="84" spans="1:6" x14ac:dyDescent="0.25">
      <c r="A84" s="34">
        <v>83</v>
      </c>
      <c r="B84" s="39">
        <f t="shared" si="4"/>
        <v>0.57746478873239437</v>
      </c>
      <c r="C84" s="40">
        <v>900000</v>
      </c>
      <c r="D84" s="34">
        <v>79400</v>
      </c>
      <c r="E84" s="41">
        <f t="shared" si="5"/>
        <v>3.6266019374247807E-3</v>
      </c>
      <c r="F84" s="41">
        <f t="shared" si="6"/>
        <v>0.12044757393021681</v>
      </c>
    </row>
    <row r="85" spans="1:6" x14ac:dyDescent="0.25">
      <c r="A85" s="34">
        <v>84</v>
      </c>
      <c r="B85" s="39">
        <f t="shared" si="4"/>
        <v>0.58450704225352113</v>
      </c>
      <c r="C85" s="40">
        <v>900000</v>
      </c>
      <c r="D85" s="34">
        <v>80000</v>
      </c>
      <c r="E85" s="41">
        <f t="shared" si="5"/>
        <v>3.6266019374247807E-3</v>
      </c>
      <c r="F85" s="41">
        <f t="shared" si="6"/>
        <v>0.12407417586764159</v>
      </c>
    </row>
    <row r="86" spans="1:6" x14ac:dyDescent="0.25">
      <c r="A86" s="34">
        <v>85</v>
      </c>
      <c r="B86" s="39">
        <f t="shared" si="4"/>
        <v>0.59154929577464788</v>
      </c>
      <c r="C86" s="40">
        <v>919527</v>
      </c>
      <c r="D86" s="34">
        <v>82000</v>
      </c>
      <c r="E86" s="41">
        <f t="shared" si="5"/>
        <v>3.7052871107937737E-3</v>
      </c>
      <c r="F86" s="41">
        <f t="shared" si="6"/>
        <v>0.12777946297843537</v>
      </c>
    </row>
    <row r="87" spans="1:6" x14ac:dyDescent="0.25">
      <c r="A87" s="34">
        <v>86</v>
      </c>
      <c r="B87" s="39">
        <f t="shared" si="4"/>
        <v>0.59859154929577463</v>
      </c>
      <c r="C87" s="40">
        <v>997000</v>
      </c>
      <c r="D87" s="34">
        <v>82400</v>
      </c>
      <c r="E87" s="41">
        <f t="shared" si="5"/>
        <v>4.0174690351250071E-3</v>
      </c>
      <c r="F87" s="41">
        <f t="shared" si="6"/>
        <v>0.13179693201356038</v>
      </c>
    </row>
    <row r="88" spans="1:6" x14ac:dyDescent="0.25">
      <c r="A88" s="34">
        <v>87</v>
      </c>
      <c r="B88" s="39">
        <f t="shared" si="4"/>
        <v>0.60563380281690138</v>
      </c>
      <c r="C88" s="40">
        <v>1037502</v>
      </c>
      <c r="D88" s="34">
        <v>83444</v>
      </c>
      <c r="E88" s="41">
        <f t="shared" si="5"/>
        <v>4.1806741814245391E-3</v>
      </c>
      <c r="F88" s="41">
        <f t="shared" si="6"/>
        <v>0.13597760619498492</v>
      </c>
    </row>
    <row r="89" spans="1:6" x14ac:dyDescent="0.25">
      <c r="A89" s="34">
        <v>88</v>
      </c>
      <c r="B89" s="39">
        <f t="shared" si="4"/>
        <v>0.61267605633802813</v>
      </c>
      <c r="C89" s="40">
        <v>1040091.01</v>
      </c>
      <c r="D89" s="34">
        <v>84150</v>
      </c>
      <c r="E89" s="41">
        <f t="shared" si="5"/>
        <v>4.1911067466267743E-3</v>
      </c>
      <c r="F89" s="41">
        <f t="shared" si="6"/>
        <v>0.14016871294161171</v>
      </c>
    </row>
    <row r="90" spans="1:6" x14ac:dyDescent="0.25">
      <c r="A90" s="34">
        <v>89</v>
      </c>
      <c r="B90" s="39">
        <f t="shared" si="4"/>
        <v>0.61971830985915488</v>
      </c>
      <c r="C90" s="40">
        <v>1070390</v>
      </c>
      <c r="D90" s="34">
        <v>85000</v>
      </c>
      <c r="E90" s="41">
        <f t="shared" si="5"/>
        <v>4.3131982753334564E-3</v>
      </c>
      <c r="F90" s="41">
        <f t="shared" si="6"/>
        <v>0.14448191121694517</v>
      </c>
    </row>
    <row r="91" spans="1:6" x14ac:dyDescent="0.25">
      <c r="A91" s="34">
        <v>90</v>
      </c>
      <c r="B91" s="39">
        <f t="shared" si="4"/>
        <v>0.62676056338028174</v>
      </c>
      <c r="C91" s="40">
        <v>1076000</v>
      </c>
      <c r="D91" s="34">
        <v>86500</v>
      </c>
      <c r="E91" s="41">
        <f t="shared" si="5"/>
        <v>4.3358040940767381E-3</v>
      </c>
      <c r="F91" s="41">
        <f t="shared" si="6"/>
        <v>0.14881771531102192</v>
      </c>
    </row>
    <row r="92" spans="1:6" x14ac:dyDescent="0.25">
      <c r="A92" s="34">
        <v>91</v>
      </c>
      <c r="B92" s="39">
        <f t="shared" si="4"/>
        <v>0.63380281690140849</v>
      </c>
      <c r="C92" s="40">
        <v>1108900</v>
      </c>
      <c r="D92" s="34">
        <v>87000</v>
      </c>
      <c r="E92" s="41">
        <f t="shared" si="5"/>
        <v>4.4683765426781546E-3</v>
      </c>
      <c r="F92" s="41">
        <f t="shared" si="6"/>
        <v>0.15328609185370007</v>
      </c>
    </row>
    <row r="93" spans="1:6" x14ac:dyDescent="0.25">
      <c r="A93" s="34">
        <v>92</v>
      </c>
      <c r="B93" s="39">
        <f t="shared" si="4"/>
        <v>0.64084507042253525</v>
      </c>
      <c r="C93" s="40">
        <v>1167387</v>
      </c>
      <c r="D93" s="34">
        <v>87000</v>
      </c>
      <c r="E93" s="41">
        <f t="shared" si="5"/>
        <v>4.7040532843605582E-3</v>
      </c>
      <c r="F93" s="41">
        <f t="shared" si="6"/>
        <v>0.15799014513806062</v>
      </c>
    </row>
    <row r="94" spans="1:6" x14ac:dyDescent="0.25">
      <c r="A94" s="34">
        <v>93</v>
      </c>
      <c r="B94" s="39">
        <f t="shared" si="4"/>
        <v>0.647887323943662</v>
      </c>
      <c r="C94" s="40">
        <v>1200000</v>
      </c>
      <c r="D94" s="34">
        <v>87500</v>
      </c>
      <c r="E94" s="41">
        <f t="shared" si="5"/>
        <v>4.8354692498997079E-3</v>
      </c>
      <c r="F94" s="41">
        <f t="shared" si="6"/>
        <v>0.16282561438796034</v>
      </c>
    </row>
    <row r="95" spans="1:6" x14ac:dyDescent="0.25">
      <c r="A95" s="34">
        <v>94</v>
      </c>
      <c r="B95" s="39">
        <f t="shared" si="4"/>
        <v>0.65492957746478875</v>
      </c>
      <c r="C95" s="40">
        <v>1200000</v>
      </c>
      <c r="D95" s="34">
        <v>88000</v>
      </c>
      <c r="E95" s="41">
        <f t="shared" si="5"/>
        <v>4.8354692498997079E-3</v>
      </c>
      <c r="F95" s="41">
        <f t="shared" si="6"/>
        <v>0.16766108363786006</v>
      </c>
    </row>
    <row r="96" spans="1:6" x14ac:dyDescent="0.25">
      <c r="A96" s="34">
        <v>95</v>
      </c>
      <c r="B96" s="39">
        <f t="shared" si="4"/>
        <v>0.6619718309859155</v>
      </c>
      <c r="C96" s="40">
        <v>1200000</v>
      </c>
      <c r="D96" s="34">
        <v>88300</v>
      </c>
      <c r="E96" s="41">
        <f t="shared" si="5"/>
        <v>4.8354692498997079E-3</v>
      </c>
      <c r="F96" s="41">
        <f t="shared" si="6"/>
        <v>0.17249655288775978</v>
      </c>
    </row>
    <row r="97" spans="1:6" x14ac:dyDescent="0.25">
      <c r="A97" s="34">
        <v>96</v>
      </c>
      <c r="B97" s="39">
        <f t="shared" si="4"/>
        <v>0.66901408450704225</v>
      </c>
      <c r="C97" s="40">
        <v>1200000</v>
      </c>
      <c r="D97" s="34">
        <v>88950</v>
      </c>
      <c r="E97" s="41">
        <f t="shared" si="5"/>
        <v>4.8354692498997079E-3</v>
      </c>
      <c r="F97" s="41">
        <f t="shared" si="6"/>
        <v>0.1773320221376595</v>
      </c>
    </row>
    <row r="98" spans="1:6" x14ac:dyDescent="0.25">
      <c r="A98" s="34">
        <v>97</v>
      </c>
      <c r="B98" s="39">
        <f t="shared" si="4"/>
        <v>0.676056338028169</v>
      </c>
      <c r="C98" s="40">
        <v>1208500</v>
      </c>
      <c r="D98" s="34">
        <v>90200</v>
      </c>
      <c r="E98" s="41">
        <f t="shared" si="5"/>
        <v>4.8697204904198307E-3</v>
      </c>
      <c r="F98" s="41">
        <f t="shared" si="6"/>
        <v>0.18220174262807934</v>
      </c>
    </row>
    <row r="99" spans="1:6" x14ac:dyDescent="0.25">
      <c r="A99" s="34">
        <v>98</v>
      </c>
      <c r="B99" s="39">
        <f t="shared" ref="B99:B130" si="7">A98/142</f>
        <v>0.68309859154929575</v>
      </c>
      <c r="C99" s="40">
        <v>1219000</v>
      </c>
      <c r="D99" s="34">
        <v>91200</v>
      </c>
      <c r="E99" s="41">
        <f t="shared" si="5"/>
        <v>4.9120308463564532E-3</v>
      </c>
      <c r="F99" s="41">
        <f t="shared" si="6"/>
        <v>0.18711377347443578</v>
      </c>
    </row>
    <row r="100" spans="1:6" x14ac:dyDescent="0.25">
      <c r="A100" s="34">
        <v>99</v>
      </c>
      <c r="B100" s="39">
        <f t="shared" si="7"/>
        <v>0.6901408450704225</v>
      </c>
      <c r="C100" s="40">
        <v>1280000</v>
      </c>
      <c r="D100" s="34">
        <v>92000</v>
      </c>
      <c r="E100" s="41">
        <f t="shared" si="5"/>
        <v>5.1578338665596883E-3</v>
      </c>
      <c r="F100" s="41">
        <f t="shared" si="6"/>
        <v>0.19227160734099547</v>
      </c>
    </row>
    <row r="101" spans="1:6" x14ac:dyDescent="0.25">
      <c r="A101" s="34">
        <v>100</v>
      </c>
      <c r="B101" s="39">
        <f t="shared" si="7"/>
        <v>0.69718309859154926</v>
      </c>
      <c r="C101" s="43">
        <v>1300000</v>
      </c>
      <c r="D101" s="34">
        <v>92500</v>
      </c>
      <c r="E101" s="41">
        <f t="shared" si="5"/>
        <v>5.2384250207246838E-3</v>
      </c>
      <c r="F101" s="41">
        <f t="shared" si="6"/>
        <v>0.19751003236172016</v>
      </c>
    </row>
    <row r="102" spans="1:6" x14ac:dyDescent="0.25">
      <c r="A102" s="34">
        <v>101</v>
      </c>
      <c r="B102" s="39">
        <f t="shared" si="7"/>
        <v>0.70422535211267601</v>
      </c>
      <c r="C102" s="40">
        <v>1300000</v>
      </c>
      <c r="D102" s="34">
        <v>93000</v>
      </c>
      <c r="E102" s="41">
        <f t="shared" si="5"/>
        <v>5.2384250207246838E-3</v>
      </c>
      <c r="F102" s="41">
        <f t="shared" si="6"/>
        <v>0.20274845738244485</v>
      </c>
    </row>
    <row r="103" spans="1:6" x14ac:dyDescent="0.25">
      <c r="A103" s="34">
        <v>102</v>
      </c>
      <c r="B103" s="39">
        <f t="shared" si="7"/>
        <v>0.71126760563380287</v>
      </c>
      <c r="C103" s="40">
        <v>1300000</v>
      </c>
      <c r="D103" s="34">
        <v>94420</v>
      </c>
      <c r="E103" s="41">
        <f t="shared" si="5"/>
        <v>5.2384250207246838E-3</v>
      </c>
      <c r="F103" s="41">
        <f t="shared" si="6"/>
        <v>0.20798688240316954</v>
      </c>
    </row>
    <row r="104" spans="1:6" x14ac:dyDescent="0.25">
      <c r="A104" s="34">
        <v>103</v>
      </c>
      <c r="B104" s="39">
        <f t="shared" si="7"/>
        <v>0.71830985915492962</v>
      </c>
      <c r="C104" s="40">
        <v>1320490</v>
      </c>
      <c r="D104" s="34">
        <v>97000</v>
      </c>
      <c r="E104" s="41">
        <f t="shared" si="5"/>
        <v>5.320990658166721E-3</v>
      </c>
      <c r="F104" s="41">
        <f t="shared" si="6"/>
        <v>0.21330787306133625</v>
      </c>
    </row>
    <row r="105" spans="1:6" x14ac:dyDescent="0.25">
      <c r="A105" s="34">
        <v>104</v>
      </c>
      <c r="B105" s="39">
        <f t="shared" si="7"/>
        <v>0.72535211267605637</v>
      </c>
      <c r="C105" s="40">
        <v>1349000</v>
      </c>
      <c r="D105" s="34">
        <v>97822</v>
      </c>
      <c r="E105" s="41">
        <f t="shared" si="5"/>
        <v>5.4358733484289211E-3</v>
      </c>
      <c r="F105" s="41">
        <f t="shared" si="6"/>
        <v>0.21874374640976518</v>
      </c>
    </row>
    <row r="106" spans="1:6" x14ac:dyDescent="0.25">
      <c r="A106" s="34">
        <v>105</v>
      </c>
      <c r="B106" s="39">
        <f t="shared" si="7"/>
        <v>0.73239436619718312</v>
      </c>
      <c r="C106" s="40">
        <v>1400000</v>
      </c>
      <c r="D106" s="34">
        <v>97880</v>
      </c>
      <c r="E106" s="41">
        <f t="shared" si="5"/>
        <v>5.6413807915496588E-3</v>
      </c>
      <c r="F106" s="41">
        <f t="shared" si="6"/>
        <v>0.22438512720131484</v>
      </c>
    </row>
    <row r="107" spans="1:6" x14ac:dyDescent="0.25">
      <c r="A107" s="34">
        <v>106</v>
      </c>
      <c r="B107" s="39">
        <f t="shared" si="7"/>
        <v>0.73943661971830987</v>
      </c>
      <c r="C107" s="40">
        <v>1400000</v>
      </c>
      <c r="D107" s="34">
        <v>99000</v>
      </c>
      <c r="E107" s="41">
        <f t="shared" si="5"/>
        <v>5.6413807915496588E-3</v>
      </c>
      <c r="F107" s="41">
        <f t="shared" si="6"/>
        <v>0.2300265079928645</v>
      </c>
    </row>
    <row r="108" spans="1:6" x14ac:dyDescent="0.25">
      <c r="A108" s="34">
        <v>107</v>
      </c>
      <c r="B108" s="39">
        <f t="shared" si="7"/>
        <v>0.74647887323943662</v>
      </c>
      <c r="C108" s="40">
        <v>1461000</v>
      </c>
      <c r="D108" s="34">
        <v>100000</v>
      </c>
      <c r="E108" s="41">
        <f t="shared" si="5"/>
        <v>5.8871838117528939E-3</v>
      </c>
      <c r="F108" s="41">
        <f t="shared" si="6"/>
        <v>0.23591369180461741</v>
      </c>
    </row>
    <row r="109" spans="1:6" x14ac:dyDescent="0.25">
      <c r="A109" s="34">
        <v>108</v>
      </c>
      <c r="B109" s="39">
        <f t="shared" si="7"/>
        <v>0.75352112676056338</v>
      </c>
      <c r="C109" s="40">
        <v>1497591</v>
      </c>
      <c r="D109" s="34">
        <v>100800</v>
      </c>
      <c r="E109" s="41">
        <f t="shared" si="5"/>
        <v>6.0346293578554611E-3</v>
      </c>
      <c r="F109" s="41">
        <f t="shared" si="6"/>
        <v>0.24194832116247286</v>
      </c>
    </row>
    <row r="110" spans="1:6" x14ac:dyDescent="0.25">
      <c r="A110" s="34">
        <v>109</v>
      </c>
      <c r="B110" s="39">
        <f t="shared" si="7"/>
        <v>0.76056338028169013</v>
      </c>
      <c r="C110" s="40">
        <v>1500000</v>
      </c>
      <c r="D110" s="34">
        <v>101000</v>
      </c>
      <c r="E110" s="41">
        <f t="shared" si="5"/>
        <v>6.0443365623746347E-3</v>
      </c>
      <c r="F110" s="41">
        <f t="shared" si="6"/>
        <v>0.24799265772484749</v>
      </c>
    </row>
    <row r="111" spans="1:6" x14ac:dyDescent="0.25">
      <c r="A111" s="34">
        <v>110</v>
      </c>
      <c r="B111" s="39">
        <f t="shared" si="7"/>
        <v>0.76760563380281688</v>
      </c>
      <c r="C111" s="40">
        <v>1500000</v>
      </c>
      <c r="D111" s="34">
        <v>101500</v>
      </c>
      <c r="E111" s="41">
        <f t="shared" si="5"/>
        <v>6.0443365623746347E-3</v>
      </c>
      <c r="F111" s="41">
        <f t="shared" si="6"/>
        <v>0.25403699428722215</v>
      </c>
    </row>
    <row r="112" spans="1:6" x14ac:dyDescent="0.25">
      <c r="A112" s="34">
        <v>111</v>
      </c>
      <c r="B112" s="39">
        <f t="shared" si="7"/>
        <v>0.77464788732394363</v>
      </c>
      <c r="C112" s="40">
        <v>1500000</v>
      </c>
      <c r="D112" s="34">
        <v>102000</v>
      </c>
      <c r="E112" s="41">
        <f t="shared" si="5"/>
        <v>6.0443365623746347E-3</v>
      </c>
      <c r="F112" s="41">
        <f t="shared" si="6"/>
        <v>0.26008133084959678</v>
      </c>
    </row>
    <row r="113" spans="1:6" x14ac:dyDescent="0.25">
      <c r="A113" s="34">
        <v>112</v>
      </c>
      <c r="B113" s="39">
        <f t="shared" si="7"/>
        <v>0.78169014084507038</v>
      </c>
      <c r="C113" s="40">
        <v>1500000</v>
      </c>
      <c r="D113" s="34">
        <v>103500</v>
      </c>
      <c r="E113" s="41">
        <f t="shared" si="5"/>
        <v>6.0443365623746347E-3</v>
      </c>
      <c r="F113" s="41">
        <f t="shared" si="6"/>
        <v>0.26612566741197141</v>
      </c>
    </row>
    <row r="114" spans="1:6" x14ac:dyDescent="0.25">
      <c r="A114" s="34">
        <v>113</v>
      </c>
      <c r="B114" s="39">
        <f t="shared" si="7"/>
        <v>0.78873239436619713</v>
      </c>
      <c r="C114" s="40">
        <v>1550000</v>
      </c>
      <c r="D114" s="34">
        <v>107359</v>
      </c>
      <c r="E114" s="41">
        <f t="shared" si="5"/>
        <v>6.2458144477871222E-3</v>
      </c>
      <c r="F114" s="41">
        <f t="shared" si="6"/>
        <v>0.27237148185975851</v>
      </c>
    </row>
    <row r="115" spans="1:6" x14ac:dyDescent="0.25">
      <c r="A115" s="34">
        <v>114</v>
      </c>
      <c r="B115" s="39">
        <f t="shared" si="7"/>
        <v>0.79577464788732399</v>
      </c>
      <c r="C115" s="40">
        <v>1584711</v>
      </c>
      <c r="D115" s="34">
        <v>108000</v>
      </c>
      <c r="E115" s="41">
        <f t="shared" si="5"/>
        <v>6.3856844253981802E-3</v>
      </c>
      <c r="F115" s="41">
        <f t="shared" si="6"/>
        <v>0.27875716628515668</v>
      </c>
    </row>
    <row r="116" spans="1:6" x14ac:dyDescent="0.25">
      <c r="A116" s="34">
        <v>115</v>
      </c>
      <c r="B116" s="39">
        <f t="shared" si="7"/>
        <v>0.80281690140845074</v>
      </c>
      <c r="C116" s="40">
        <v>1600000</v>
      </c>
      <c r="D116" s="34">
        <v>108000</v>
      </c>
      <c r="E116" s="41">
        <f t="shared" si="5"/>
        <v>6.4472923331996106E-3</v>
      </c>
      <c r="F116" s="41">
        <f t="shared" si="6"/>
        <v>0.2852044586183563</v>
      </c>
    </row>
    <row r="117" spans="1:6" x14ac:dyDescent="0.25">
      <c r="A117" s="34">
        <v>116</v>
      </c>
      <c r="B117" s="39">
        <f t="shared" si="7"/>
        <v>0.8098591549295775</v>
      </c>
      <c r="C117" s="40">
        <v>1639959</v>
      </c>
      <c r="D117" s="34">
        <v>109000</v>
      </c>
      <c r="E117" s="41">
        <f t="shared" si="5"/>
        <v>6.6083094296635623E-3</v>
      </c>
      <c r="F117" s="41">
        <f t="shared" si="6"/>
        <v>0.29181276804801987</v>
      </c>
    </row>
    <row r="118" spans="1:6" x14ac:dyDescent="0.25">
      <c r="A118" s="34">
        <v>117</v>
      </c>
      <c r="B118" s="39">
        <f t="shared" si="7"/>
        <v>0.81690140845070425</v>
      </c>
      <c r="C118" s="40">
        <v>1700000</v>
      </c>
      <c r="D118" s="34">
        <v>109000</v>
      </c>
      <c r="E118" s="41">
        <f t="shared" si="5"/>
        <v>6.8502481040245856E-3</v>
      </c>
      <c r="F118" s="41">
        <f t="shared" si="6"/>
        <v>0.29866301615204444</v>
      </c>
    </row>
    <row r="119" spans="1:6" x14ac:dyDescent="0.25">
      <c r="A119" s="34">
        <v>118</v>
      </c>
      <c r="B119" s="39">
        <f t="shared" si="7"/>
        <v>0.823943661971831</v>
      </c>
      <c r="C119" s="40">
        <v>2000000</v>
      </c>
      <c r="D119" s="34">
        <v>109200</v>
      </c>
      <c r="E119" s="41">
        <f t="shared" si="5"/>
        <v>8.0591154164995123E-3</v>
      </c>
      <c r="F119" s="41">
        <f t="shared" si="6"/>
        <v>0.30672213156854394</v>
      </c>
    </row>
    <row r="120" spans="1:6" x14ac:dyDescent="0.25">
      <c r="A120" s="34">
        <v>119</v>
      </c>
      <c r="B120" s="39">
        <f t="shared" si="7"/>
        <v>0.83098591549295775</v>
      </c>
      <c r="C120" s="40">
        <v>2000000</v>
      </c>
      <c r="D120" s="34">
        <v>109216</v>
      </c>
      <c r="E120" s="41">
        <f t="shared" si="5"/>
        <v>8.0591154164995123E-3</v>
      </c>
      <c r="F120" s="41">
        <f t="shared" si="6"/>
        <v>0.31478124698504345</v>
      </c>
    </row>
    <row r="121" spans="1:6" x14ac:dyDescent="0.25">
      <c r="A121" s="34">
        <v>120</v>
      </c>
      <c r="B121" s="39">
        <f t="shared" si="7"/>
        <v>0.8380281690140845</v>
      </c>
      <c r="C121" s="40">
        <v>2015084</v>
      </c>
      <c r="D121" s="34">
        <v>111380</v>
      </c>
      <c r="E121" s="41">
        <f t="shared" si="5"/>
        <v>8.1198972649707529E-3</v>
      </c>
      <c r="F121" s="41">
        <f t="shared" si="6"/>
        <v>0.3229011442500142</v>
      </c>
    </row>
    <row r="122" spans="1:6" x14ac:dyDescent="0.25">
      <c r="A122" s="34">
        <v>121</v>
      </c>
      <c r="B122" s="39">
        <f t="shared" si="7"/>
        <v>0.84507042253521125</v>
      </c>
      <c r="C122" s="40">
        <v>2015260</v>
      </c>
      <c r="D122" s="34">
        <v>114000</v>
      </c>
      <c r="E122" s="41">
        <f t="shared" si="5"/>
        <v>8.1206064671274034E-3</v>
      </c>
      <c r="F122" s="41">
        <f t="shared" si="6"/>
        <v>0.33102175071714163</v>
      </c>
    </row>
    <row r="123" spans="1:6" x14ac:dyDescent="0.25">
      <c r="A123" s="34">
        <v>122</v>
      </c>
      <c r="B123" s="39">
        <f t="shared" si="7"/>
        <v>0.852112676056338</v>
      </c>
      <c r="C123" s="40">
        <v>2200000</v>
      </c>
      <c r="D123" s="34">
        <v>117000</v>
      </c>
      <c r="E123" s="41">
        <f t="shared" si="5"/>
        <v>8.8650269581494641E-3</v>
      </c>
      <c r="F123" s="41">
        <f t="shared" si="6"/>
        <v>0.33988677767529107</v>
      </c>
    </row>
    <row r="124" spans="1:6" x14ac:dyDescent="0.25">
      <c r="A124" s="34">
        <v>123</v>
      </c>
      <c r="B124" s="39">
        <f t="shared" si="7"/>
        <v>0.85915492957746475</v>
      </c>
      <c r="C124" s="40">
        <v>2300000</v>
      </c>
      <c r="D124" s="34">
        <v>118000</v>
      </c>
      <c r="E124" s="41">
        <f t="shared" si="5"/>
        <v>9.2679827289744391E-3</v>
      </c>
      <c r="F124" s="41">
        <f t="shared" si="6"/>
        <v>0.34915476040426552</v>
      </c>
    </row>
    <row r="125" spans="1:6" x14ac:dyDescent="0.25">
      <c r="A125" s="34">
        <v>124</v>
      </c>
      <c r="B125" s="39">
        <f t="shared" si="7"/>
        <v>0.86619718309859151</v>
      </c>
      <c r="C125" s="40">
        <v>2300000</v>
      </c>
      <c r="D125" s="34">
        <v>120000</v>
      </c>
      <c r="E125" s="41">
        <f t="shared" si="5"/>
        <v>9.2679827289744391E-3</v>
      </c>
      <c r="F125" s="41">
        <f t="shared" si="6"/>
        <v>0.35842274313323996</v>
      </c>
    </row>
    <row r="126" spans="1:6" x14ac:dyDescent="0.25">
      <c r="A126" s="34">
        <v>125</v>
      </c>
      <c r="B126" s="39">
        <f t="shared" si="7"/>
        <v>0.87323943661971826</v>
      </c>
      <c r="C126" s="40">
        <v>2964597</v>
      </c>
      <c r="D126" s="34">
        <v>123075</v>
      </c>
      <c r="E126" s="41">
        <f t="shared" si="5"/>
        <v>1.1946014693204103E-2</v>
      </c>
      <c r="F126" s="41">
        <f t="shared" si="6"/>
        <v>0.37036875782644407</v>
      </c>
    </row>
    <row r="127" spans="1:6" x14ac:dyDescent="0.25">
      <c r="A127" s="34">
        <v>126</v>
      </c>
      <c r="B127" s="39">
        <f t="shared" si="7"/>
        <v>0.88028169014084512</v>
      </c>
      <c r="C127" s="40">
        <v>3000000</v>
      </c>
      <c r="D127" s="34">
        <v>132000</v>
      </c>
      <c r="E127" s="41">
        <f t="shared" si="5"/>
        <v>1.2088673124749269E-2</v>
      </c>
      <c r="F127" s="41">
        <f t="shared" si="6"/>
        <v>0.38245743095119333</v>
      </c>
    </row>
    <row r="128" spans="1:6" x14ac:dyDescent="0.25">
      <c r="A128" s="34">
        <v>127</v>
      </c>
      <c r="B128" s="39">
        <f t="shared" si="7"/>
        <v>0.88732394366197187</v>
      </c>
      <c r="C128" s="40">
        <v>3000000</v>
      </c>
      <c r="D128" s="34">
        <v>136500</v>
      </c>
      <c r="E128" s="41">
        <f t="shared" si="5"/>
        <v>1.2088673124749269E-2</v>
      </c>
      <c r="F128" s="41">
        <f t="shared" si="6"/>
        <v>0.39454610407594259</v>
      </c>
    </row>
    <row r="129" spans="1:6" x14ac:dyDescent="0.25">
      <c r="A129" s="34">
        <v>128</v>
      </c>
      <c r="B129" s="39">
        <f t="shared" si="7"/>
        <v>0.89436619718309862</v>
      </c>
      <c r="C129" s="44">
        <v>3500000</v>
      </c>
      <c r="D129" s="34">
        <v>137280</v>
      </c>
      <c r="E129" s="41">
        <f t="shared" si="5"/>
        <v>1.4103451978874148E-2</v>
      </c>
      <c r="F129" s="41">
        <f t="shared" si="6"/>
        <v>0.40864955605481673</v>
      </c>
    </row>
    <row r="130" spans="1:6" x14ac:dyDescent="0.25">
      <c r="A130" s="34">
        <v>129</v>
      </c>
      <c r="B130" s="39">
        <f t="shared" si="7"/>
        <v>0.90140845070422537</v>
      </c>
      <c r="C130" s="40">
        <v>4300000</v>
      </c>
      <c r="D130" s="34">
        <v>137654</v>
      </c>
      <c r="E130" s="41">
        <f t="shared" si="5"/>
        <v>1.7327098145473951E-2</v>
      </c>
      <c r="F130" s="41">
        <f t="shared" si="6"/>
        <v>0.42597665420029068</v>
      </c>
    </row>
    <row r="131" spans="1:6" x14ac:dyDescent="0.25">
      <c r="A131" s="34">
        <v>130</v>
      </c>
      <c r="B131" s="39">
        <f t="shared" ref="B131:B144" si="8">A130/142</f>
        <v>0.90845070422535212</v>
      </c>
      <c r="C131" s="40">
        <v>4944536</v>
      </c>
      <c r="D131" s="34">
        <v>141850</v>
      </c>
      <c r="E131" s="41">
        <f t="shared" ref="E131:E144" si="9">C131/C$146</f>
        <v>1.9924293152518417E-2</v>
      </c>
      <c r="F131" s="41">
        <f t="shared" si="6"/>
        <v>0.44590094735280911</v>
      </c>
    </row>
    <row r="132" spans="1:6" x14ac:dyDescent="0.25">
      <c r="A132" s="34">
        <v>131</v>
      </c>
      <c r="B132" s="39">
        <f t="shared" si="8"/>
        <v>0.91549295774647887</v>
      </c>
      <c r="C132" s="40">
        <v>5000000</v>
      </c>
      <c r="D132" s="34">
        <v>145000</v>
      </c>
      <c r="E132" s="41">
        <f t="shared" si="9"/>
        <v>2.0147788541248782E-2</v>
      </c>
      <c r="F132" s="41">
        <f t="shared" ref="F132:F144" si="10">F131+E132</f>
        <v>0.46604873589405788</v>
      </c>
    </row>
    <row r="133" spans="1:6" x14ac:dyDescent="0.25">
      <c r="A133" s="34">
        <v>132</v>
      </c>
      <c r="B133" s="39">
        <f t="shared" si="8"/>
        <v>0.92253521126760563</v>
      </c>
      <c r="C133" s="44">
        <v>5700000</v>
      </c>
      <c r="D133" s="34">
        <v>147000</v>
      </c>
      <c r="E133" s="41">
        <f t="shared" si="9"/>
        <v>2.2968478937023612E-2</v>
      </c>
      <c r="F133" s="41">
        <f t="shared" si="10"/>
        <v>0.48901721483108151</v>
      </c>
    </row>
    <row r="134" spans="1:6" x14ac:dyDescent="0.25">
      <c r="A134" s="34">
        <v>133</v>
      </c>
      <c r="B134" s="39">
        <f t="shared" si="8"/>
        <v>0.92957746478873238</v>
      </c>
      <c r="C134" s="40">
        <v>6000000</v>
      </c>
      <c r="D134" s="34">
        <v>150000</v>
      </c>
      <c r="E134" s="41">
        <f t="shared" si="9"/>
        <v>2.4177346249498539E-2</v>
      </c>
      <c r="F134" s="41">
        <f t="shared" si="10"/>
        <v>0.51319456108058004</v>
      </c>
    </row>
    <row r="135" spans="1:6" x14ac:dyDescent="0.25">
      <c r="A135" s="34">
        <v>134</v>
      </c>
      <c r="B135" s="39">
        <f t="shared" si="8"/>
        <v>0.93661971830985913</v>
      </c>
      <c r="C135" s="40">
        <v>6800000</v>
      </c>
      <c r="D135" s="34">
        <v>152669</v>
      </c>
      <c r="E135" s="41">
        <f t="shared" si="9"/>
        <v>2.7400992416098342E-2</v>
      </c>
      <c r="F135" s="41">
        <f t="shared" si="10"/>
        <v>0.54059555349667843</v>
      </c>
    </row>
    <row r="136" spans="1:6" x14ac:dyDescent="0.25">
      <c r="A136" s="34">
        <v>135</v>
      </c>
      <c r="B136" s="39">
        <f t="shared" si="8"/>
        <v>0.94366197183098588</v>
      </c>
      <c r="C136" s="40">
        <v>6819369</v>
      </c>
      <c r="D136" s="34">
        <v>155000</v>
      </c>
      <c r="E136" s="41">
        <f t="shared" si="9"/>
        <v>2.7479040919349433E-2</v>
      </c>
      <c r="F136" s="41">
        <f t="shared" si="10"/>
        <v>0.56807459441602781</v>
      </c>
    </row>
    <row r="137" spans="1:6" x14ac:dyDescent="0.25">
      <c r="A137" s="34">
        <v>136</v>
      </c>
      <c r="B137" s="39">
        <f t="shared" si="8"/>
        <v>0.95070422535211263</v>
      </c>
      <c r="C137" s="40">
        <v>8300000</v>
      </c>
      <c r="D137" s="34">
        <v>155000</v>
      </c>
      <c r="E137" s="41">
        <f t="shared" si="9"/>
        <v>3.344532897847298E-2</v>
      </c>
      <c r="F137" s="41">
        <f t="shared" si="10"/>
        <v>0.60151992339450078</v>
      </c>
    </row>
    <row r="138" spans="1:6" x14ac:dyDescent="0.25">
      <c r="A138" s="34">
        <v>137</v>
      </c>
      <c r="B138" s="39">
        <f t="shared" si="8"/>
        <v>0.95774647887323938</v>
      </c>
      <c r="C138" s="40">
        <v>9000000</v>
      </c>
      <c r="D138" s="34">
        <v>159000</v>
      </c>
      <c r="E138" s="41">
        <f t="shared" si="9"/>
        <v>3.626601937424781E-2</v>
      </c>
      <c r="F138" s="41">
        <f t="shared" si="10"/>
        <v>0.63778594276874856</v>
      </c>
    </row>
    <row r="139" spans="1:6" x14ac:dyDescent="0.25">
      <c r="A139" s="34">
        <v>138</v>
      </c>
      <c r="B139" s="39">
        <f t="shared" si="8"/>
        <v>0.96478873239436624</v>
      </c>
      <c r="C139" s="40">
        <v>9100000</v>
      </c>
      <c r="D139" s="34">
        <v>162000</v>
      </c>
      <c r="E139" s="41">
        <f t="shared" si="9"/>
        <v>3.6668975145072787E-2</v>
      </c>
      <c r="F139" s="41">
        <f t="shared" si="10"/>
        <v>0.67445491791382139</v>
      </c>
    </row>
    <row r="140" spans="1:6" x14ac:dyDescent="0.25">
      <c r="A140" s="34">
        <v>139</v>
      </c>
      <c r="B140" s="39">
        <f t="shared" si="8"/>
        <v>0.971830985915493</v>
      </c>
      <c r="C140" s="40">
        <v>11000000</v>
      </c>
      <c r="D140" s="34">
        <v>166700</v>
      </c>
      <c r="E140" s="41">
        <f t="shared" si="9"/>
        <v>4.4325134790747324E-2</v>
      </c>
      <c r="F140" s="41">
        <f t="shared" si="10"/>
        <v>0.71878005270456868</v>
      </c>
    </row>
    <row r="141" spans="1:6" x14ac:dyDescent="0.25">
      <c r="A141" s="34">
        <v>140</v>
      </c>
      <c r="B141" s="39">
        <f t="shared" si="8"/>
        <v>0.97887323943661975</v>
      </c>
      <c r="C141" s="40">
        <v>14000000</v>
      </c>
      <c r="D141" s="34">
        <v>172000</v>
      </c>
      <c r="E141" s="41">
        <f t="shared" si="9"/>
        <v>5.6413807915496592E-2</v>
      </c>
      <c r="F141" s="41">
        <f t="shared" si="10"/>
        <v>0.77519386062006523</v>
      </c>
    </row>
    <row r="142" spans="1:6" x14ac:dyDescent="0.25">
      <c r="A142" s="34">
        <v>141</v>
      </c>
      <c r="B142" s="39">
        <f t="shared" si="8"/>
        <v>0.9859154929577465</v>
      </c>
      <c r="C142" s="40">
        <v>14000000</v>
      </c>
      <c r="D142" s="34">
        <v>220000</v>
      </c>
      <c r="E142" s="41">
        <f t="shared" si="9"/>
        <v>5.6413807915496592E-2</v>
      </c>
      <c r="F142" s="41">
        <f t="shared" si="10"/>
        <v>0.83160766853556178</v>
      </c>
    </row>
    <row r="143" spans="1:6" x14ac:dyDescent="0.25">
      <c r="A143" s="34">
        <v>142</v>
      </c>
      <c r="B143" s="39">
        <f t="shared" si="8"/>
        <v>0.99295774647887325</v>
      </c>
      <c r="C143" s="40">
        <v>19189284</v>
      </c>
      <c r="D143" s="34">
        <v>221000</v>
      </c>
      <c r="E143" s="41">
        <f t="shared" si="9"/>
        <v>7.7324327257993722E-2</v>
      </c>
      <c r="F143" s="41">
        <f t="shared" si="10"/>
        <v>0.90893199579355555</v>
      </c>
    </row>
    <row r="144" spans="1:6" x14ac:dyDescent="0.25">
      <c r="A144" s="34">
        <v>143</v>
      </c>
      <c r="B144" s="39">
        <f t="shared" si="8"/>
        <v>1</v>
      </c>
      <c r="C144" s="40">
        <v>22600000</v>
      </c>
      <c r="D144" s="34">
        <v>250000</v>
      </c>
      <c r="E144" s="41">
        <f t="shared" si="9"/>
        <v>9.1068004206444494E-2</v>
      </c>
      <c r="F144" s="41">
        <f t="shared" si="10"/>
        <v>1</v>
      </c>
    </row>
    <row r="146" spans="3:3" x14ac:dyDescent="0.25">
      <c r="C146" s="10">
        <f>SUM(C2:C144)</f>
        <v>248166194.00999999</v>
      </c>
    </row>
  </sheetData>
  <sortState ref="D2:D144">
    <sortCondition ref="D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30" sqref="G30"/>
    </sheetView>
  </sheetViews>
  <sheetFormatPr defaultRowHeight="15" x14ac:dyDescent="0.25"/>
  <cols>
    <col min="1" max="1" width="16.42578125" customWidth="1"/>
    <col min="2" max="2" width="12.42578125" customWidth="1"/>
    <col min="4" max="4" width="11.140625" customWidth="1"/>
    <col min="7" max="7" width="11.5703125" customWidth="1"/>
  </cols>
  <sheetData>
    <row r="1" spans="1:9" x14ac:dyDescent="0.25">
      <c r="A1" s="31" t="s">
        <v>7</v>
      </c>
      <c r="B1" s="8" t="s">
        <v>2</v>
      </c>
      <c r="C1" s="11" t="s">
        <v>3</v>
      </c>
      <c r="D1" s="8" t="s">
        <v>4</v>
      </c>
      <c r="E1" s="1" t="s">
        <v>5</v>
      </c>
      <c r="F1" s="1" t="s">
        <v>6</v>
      </c>
      <c r="G1" s="32" t="s">
        <v>139</v>
      </c>
      <c r="H1" s="32" t="s">
        <v>172</v>
      </c>
      <c r="I1" s="29"/>
    </row>
    <row r="2" spans="1:9" x14ac:dyDescent="0.25">
      <c r="A2" s="33"/>
      <c r="B2" s="33"/>
      <c r="C2" s="33"/>
      <c r="D2" s="33"/>
      <c r="E2" s="33"/>
      <c r="F2" s="33"/>
      <c r="G2" s="33"/>
      <c r="H2" s="33"/>
    </row>
    <row r="3" spans="1:9" x14ac:dyDescent="0.25">
      <c r="A3" s="34" t="s">
        <v>146</v>
      </c>
      <c r="B3" s="34">
        <v>5850172</v>
      </c>
      <c r="C3" s="34">
        <v>92</v>
      </c>
      <c r="D3" s="34">
        <v>788793</v>
      </c>
      <c r="E3" s="34">
        <v>6100</v>
      </c>
      <c r="F3" s="34">
        <v>42432</v>
      </c>
      <c r="G3" s="34">
        <v>794893</v>
      </c>
      <c r="H3" s="34">
        <v>14</v>
      </c>
    </row>
    <row r="4" spans="1:9" x14ac:dyDescent="0.25">
      <c r="A4" s="34" t="s">
        <v>142</v>
      </c>
      <c r="B4" s="34">
        <v>8345063</v>
      </c>
      <c r="C4" s="34">
        <v>92</v>
      </c>
      <c r="D4" s="34">
        <v>659300</v>
      </c>
      <c r="E4" s="34">
        <v>29000</v>
      </c>
      <c r="F4" s="34">
        <v>98128</v>
      </c>
      <c r="G4" s="34">
        <v>688300</v>
      </c>
      <c r="H4" s="34">
        <v>9</v>
      </c>
    </row>
    <row r="5" spans="1:9" x14ac:dyDescent="0.25">
      <c r="A5" s="34" t="s">
        <v>143</v>
      </c>
      <c r="B5" s="34">
        <v>11822689</v>
      </c>
      <c r="C5" s="34">
        <v>126</v>
      </c>
      <c r="D5" s="34">
        <v>1054860</v>
      </c>
      <c r="E5" s="34">
        <v>3000</v>
      </c>
      <c r="F5" s="34">
        <v>102259</v>
      </c>
      <c r="G5" s="34">
        <v>1057860</v>
      </c>
      <c r="H5" s="34">
        <v>17</v>
      </c>
    </row>
    <row r="6" spans="1:9" x14ac:dyDescent="0.25">
      <c r="A6" s="34" t="s">
        <v>141</v>
      </c>
      <c r="B6" s="34">
        <v>149069574.00999999</v>
      </c>
      <c r="C6" s="34">
        <v>2009.55</v>
      </c>
      <c r="D6" s="34">
        <v>4402652</v>
      </c>
      <c r="E6" s="34">
        <v>121780.05</v>
      </c>
      <c r="F6" s="34">
        <v>452883</v>
      </c>
      <c r="G6" s="34">
        <v>4524432.05</v>
      </c>
      <c r="H6" s="34">
        <v>57</v>
      </c>
    </row>
    <row r="7" spans="1:9" x14ac:dyDescent="0.25">
      <c r="A7" s="34" t="s">
        <v>147</v>
      </c>
      <c r="B7" s="34">
        <v>40167019</v>
      </c>
      <c r="C7" s="34">
        <v>404</v>
      </c>
      <c r="D7" s="34">
        <v>2362355</v>
      </c>
      <c r="E7" s="34">
        <v>30821</v>
      </c>
      <c r="F7" s="34">
        <v>189695</v>
      </c>
      <c r="G7" s="34">
        <v>2393176</v>
      </c>
      <c r="H7" s="34">
        <v>34</v>
      </c>
    </row>
    <row r="8" spans="1:9" x14ac:dyDescent="0.25">
      <c r="A8" s="34" t="s">
        <v>171</v>
      </c>
      <c r="B8" s="34">
        <v>16611677</v>
      </c>
      <c r="C8" s="34">
        <v>68</v>
      </c>
      <c r="D8" s="34">
        <v>572900</v>
      </c>
      <c r="E8" s="34">
        <v>39000</v>
      </c>
      <c r="F8" s="34">
        <v>123522</v>
      </c>
      <c r="G8" s="34">
        <v>611900</v>
      </c>
      <c r="H8" s="34">
        <v>6</v>
      </c>
    </row>
    <row r="9" spans="1:9" x14ac:dyDescent="0.25">
      <c r="A9" s="34" t="s">
        <v>145</v>
      </c>
      <c r="B9" s="34">
        <v>16300000</v>
      </c>
      <c r="C9" s="34">
        <v>225.5</v>
      </c>
      <c r="D9" s="34">
        <v>463660</v>
      </c>
      <c r="E9" s="34">
        <v>10500</v>
      </c>
      <c r="F9" s="34">
        <v>82000</v>
      </c>
      <c r="G9" s="34">
        <v>474160</v>
      </c>
      <c r="H9" s="34">
        <v>6</v>
      </c>
    </row>
    <row r="10" spans="1:9" x14ac:dyDescent="0.25">
      <c r="A10" s="34" t="s">
        <v>170</v>
      </c>
      <c r="B10" s="34">
        <v>248166194.00999999</v>
      </c>
      <c r="C10" s="34">
        <v>3017.05</v>
      </c>
      <c r="D10" s="34">
        <v>10304520</v>
      </c>
      <c r="E10" s="34">
        <v>240201.05</v>
      </c>
      <c r="F10" s="34">
        <v>1090919</v>
      </c>
      <c r="G10" s="34">
        <v>10544721.050000001</v>
      </c>
      <c r="H10" s="34">
        <f>SUM(H3:H9)</f>
        <v>143</v>
      </c>
    </row>
    <row r="11" spans="1:9" x14ac:dyDescent="0.25">
      <c r="A11" s="33"/>
      <c r="B11" s="34"/>
      <c r="C11" s="35"/>
      <c r="D11" s="34"/>
      <c r="E11" s="33"/>
      <c r="F11" s="33"/>
      <c r="G11" s="33"/>
      <c r="H11" s="36"/>
    </row>
    <row r="12" spans="1:9" x14ac:dyDescent="0.25">
      <c r="A12" s="33"/>
      <c r="B12" s="34"/>
      <c r="C12" s="35"/>
      <c r="D12" s="34"/>
      <c r="E12" s="33"/>
      <c r="F12" s="33"/>
      <c r="G12" s="33"/>
      <c r="H12" s="36"/>
    </row>
    <row r="13" spans="1:9" x14ac:dyDescent="0.25">
      <c r="A13" s="34" t="s">
        <v>146</v>
      </c>
      <c r="B13" s="37">
        <v>2.3573605677186894E-2</v>
      </c>
      <c r="C13" s="37">
        <v>3.0493362721864072E-2</v>
      </c>
      <c r="D13" s="37">
        <v>7.6548252611475354E-2</v>
      </c>
      <c r="E13" s="37">
        <v>2.5395392734544667E-2</v>
      </c>
      <c r="F13" s="37">
        <v>3.8895646697875826E-2</v>
      </c>
      <c r="G13" s="37">
        <v>7.5383027794746635E-2</v>
      </c>
      <c r="H13" s="37">
        <v>9.7902097902097904E-2</v>
      </c>
    </row>
    <row r="14" spans="1:9" x14ac:dyDescent="0.25">
      <c r="A14" s="34" t="s">
        <v>142</v>
      </c>
      <c r="B14" s="37">
        <v>3.3626912937479839E-2</v>
      </c>
      <c r="C14" s="37">
        <v>3.0493362721864072E-2</v>
      </c>
      <c r="D14" s="37">
        <v>6.3981631361771332E-2</v>
      </c>
      <c r="E14" s="37">
        <v>0.12073219496750744</v>
      </c>
      <c r="F14" s="37">
        <v>8.9949849622199263E-2</v>
      </c>
      <c r="G14" s="37">
        <v>6.5274367784247833E-2</v>
      </c>
      <c r="H14" s="37">
        <v>6.2937062937062943E-2</v>
      </c>
    </row>
    <row r="15" spans="1:9" x14ac:dyDescent="0.25">
      <c r="A15" s="34" t="s">
        <v>143</v>
      </c>
      <c r="B15" s="37">
        <v>4.7640207592189607E-2</v>
      </c>
      <c r="C15" s="37">
        <v>4.1762648945161664E-2</v>
      </c>
      <c r="D15" s="37">
        <v>0.10236866928299426</v>
      </c>
      <c r="E15" s="37">
        <v>1.2489537410431803E-2</v>
      </c>
      <c r="F15" s="37">
        <v>9.3736565226199192E-2</v>
      </c>
      <c r="G15" s="37">
        <v>0.1003212882525707</v>
      </c>
      <c r="H15" s="37">
        <v>0.11888111888111888</v>
      </c>
    </row>
    <row r="16" spans="1:9" x14ac:dyDescent="0.25">
      <c r="A16" s="34" t="s">
        <v>141</v>
      </c>
      <c r="B16" s="37">
        <v>0.60068445101750301</v>
      </c>
      <c r="C16" s="37">
        <v>0.66606453323610804</v>
      </c>
      <c r="D16" s="37">
        <v>0.42725444756281711</v>
      </c>
      <c r="E16" s="37">
        <v>0.50699216343975184</v>
      </c>
      <c r="F16" s="37">
        <v>0.41513897915427267</v>
      </c>
      <c r="G16" s="37">
        <v>0.42907081453804785</v>
      </c>
      <c r="H16" s="37">
        <v>0.39860139860139859</v>
      </c>
    </row>
    <row r="17" spans="1:8" x14ac:dyDescent="0.25">
      <c r="A17" s="34" t="s">
        <v>147</v>
      </c>
      <c r="B17" s="37">
        <v>0.16185532102886444</v>
      </c>
      <c r="C17" s="37">
        <v>0.13390563630035962</v>
      </c>
      <c r="D17" s="37">
        <v>0.22925424959144142</v>
      </c>
      <c r="E17" s="37">
        <v>0.12831334417563953</v>
      </c>
      <c r="F17" s="37">
        <v>0.17388550387333981</v>
      </c>
      <c r="G17" s="37">
        <v>0.22695488943256587</v>
      </c>
      <c r="H17" s="37">
        <v>0.23776223776223776</v>
      </c>
    </row>
    <row r="18" spans="1:8" x14ac:dyDescent="0.25">
      <c r="A18" s="34" t="s">
        <v>171</v>
      </c>
      <c r="B18" s="37">
        <v>6.6937711102305189E-2</v>
      </c>
      <c r="C18" s="37">
        <v>2.2538572446595184E-2</v>
      </c>
      <c r="D18" s="37">
        <v>5.5596961333473076E-2</v>
      </c>
      <c r="E18" s="37">
        <v>0.16236398633561344</v>
      </c>
      <c r="F18" s="37">
        <v>0.11322747151713372</v>
      </c>
      <c r="G18" s="37">
        <v>5.8029036244633514E-2</v>
      </c>
      <c r="H18" s="37">
        <v>4.195804195804196E-2</v>
      </c>
    </row>
    <row r="19" spans="1:8" x14ac:dyDescent="0.25">
      <c r="A19" s="34" t="s">
        <v>145</v>
      </c>
      <c r="B19" s="37">
        <v>6.5681790644471036E-2</v>
      </c>
      <c r="C19" s="37">
        <v>7.4741883628047262E-2</v>
      </c>
      <c r="D19" s="37">
        <v>4.4995788256027451E-2</v>
      </c>
      <c r="E19" s="37">
        <v>4.3713380936511309E-2</v>
      </c>
      <c r="F19" s="37">
        <v>7.5165983908979495E-2</v>
      </c>
      <c r="G19" s="37">
        <v>4.4966575953187496E-2</v>
      </c>
      <c r="H19" s="37">
        <v>4.195804195804196E-2</v>
      </c>
    </row>
    <row r="20" spans="1:8" x14ac:dyDescent="0.25">
      <c r="A20" s="34" t="s">
        <v>170</v>
      </c>
      <c r="B20" s="37">
        <v>1</v>
      </c>
      <c r="C20" s="37">
        <v>1</v>
      </c>
      <c r="D20" s="37">
        <v>1</v>
      </c>
      <c r="E20" s="37">
        <v>1</v>
      </c>
      <c r="F20" s="37">
        <v>1</v>
      </c>
      <c r="G20" s="37">
        <v>1</v>
      </c>
      <c r="H20" s="37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Layout" topLeftCell="B2" zoomScaleNormal="100" workbookViewId="0"/>
  </sheetViews>
  <sheetFormatPr defaultRowHeight="15" x14ac:dyDescent="0.25"/>
  <sheetData/>
  <pageMargins left="0.7" right="0.7" top="0.62" bottom="0.75" header="0.3" footer="0.3"/>
  <pageSetup paperSize="5" scale="62" orientation="landscape" r:id="rId1"/>
  <headerFooter>
    <oddHeader>&amp;C&amp;"-,Bold"&amp;14Alabama Nonprofit Salary Survey
Spring of 2012</oddHeader>
    <oddFooter>&amp;CVantage Associates, Inc.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Normal="100" workbookViewId="0">
      <selection activeCell="AC27" sqref="AC27"/>
    </sheetView>
  </sheetViews>
  <sheetFormatPr defaultRowHeight="15" x14ac:dyDescent="0.25"/>
  <sheetData/>
  <pageMargins left="0.2" right="0.2" top="1.25" bottom="0.75" header="0.3" footer="0.3"/>
  <pageSetup scale="5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46" sqref="M4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ResponseData</vt:lpstr>
      <vt:lpstr>Ranking</vt:lpstr>
      <vt:lpstr>SumByCategory</vt:lpstr>
      <vt:lpstr>BaseComp</vt:lpstr>
      <vt:lpstr>Sal+Bonus</vt:lpstr>
      <vt:lpstr>TotComp</vt:lpstr>
      <vt:lpstr>TotCompByType</vt:lpstr>
      <vt:lpstr>TotComp vs FTE</vt:lpstr>
      <vt:lpstr>Sal as % Exp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Sisson</dc:creator>
  <cp:lastModifiedBy>Jim Sisson</cp:lastModifiedBy>
  <cp:lastPrinted>2012-04-19T14:41:57Z</cp:lastPrinted>
  <dcterms:created xsi:type="dcterms:W3CDTF">2012-04-16T03:37:18Z</dcterms:created>
  <dcterms:modified xsi:type="dcterms:W3CDTF">2012-04-30T04:36:49Z</dcterms:modified>
</cp:coreProperties>
</file>